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"/>
    </mc:Choice>
  </mc:AlternateContent>
  <xr:revisionPtr revIDLastSave="0" documentId="13_ncr:1_{3728C957-F96E-7840-B6CB-13D82F72F282}" xr6:coauthVersionLast="45" xr6:coauthVersionMax="45" xr10:uidLastSave="{00000000-0000-0000-0000-000000000000}"/>
  <bookViews>
    <workbookView xWindow="80" yWindow="460" windowWidth="25440" windowHeight="15000" xr2:uid="{8D8A286C-6F80-054E-A215-3E90C1ADA9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D23" i="1"/>
  <c r="H23" i="1"/>
  <c r="E21" i="1"/>
  <c r="F21" i="1"/>
  <c r="G21" i="1"/>
  <c r="D21" i="1"/>
  <c r="H21" i="1"/>
  <c r="D14" i="1"/>
  <c r="H22" i="1"/>
  <c r="H20" i="1"/>
  <c r="G11" i="1"/>
  <c r="E15" i="1"/>
  <c r="F15" i="1"/>
  <c r="G15" i="1"/>
  <c r="D15" i="1"/>
  <c r="E14" i="1"/>
  <c r="F14" i="1"/>
  <c r="G14" i="1"/>
  <c r="G3" i="1"/>
  <c r="G7" i="1"/>
  <c r="H10" i="1"/>
  <c r="H11" i="1"/>
  <c r="H6" i="1"/>
  <c r="H4" i="1"/>
  <c r="H8" i="1"/>
  <c r="H12" i="1"/>
  <c r="E13" i="1" s="1"/>
  <c r="H16" i="1"/>
  <c r="E17" i="1" s="1"/>
  <c r="H18" i="1"/>
  <c r="E19" i="1" s="1"/>
  <c r="E7" i="1" s="1"/>
  <c r="H2" i="1"/>
  <c r="H15" i="1" l="1"/>
  <c r="H14" i="1"/>
  <c r="B13" i="1"/>
  <c r="D13" i="1"/>
  <c r="G13" i="1"/>
  <c r="F13" i="1"/>
  <c r="C13" i="1"/>
  <c r="C17" i="1"/>
  <c r="E5" i="1" s="1"/>
  <c r="E3" i="1"/>
  <c r="D17" i="1"/>
  <c r="G17" i="1"/>
  <c r="D19" i="1"/>
  <c r="F17" i="1"/>
  <c r="F19" i="1"/>
  <c r="G5" i="1" l="1"/>
  <c r="H13" i="1"/>
  <c r="E9" i="1"/>
  <c r="G9" i="1"/>
  <c r="F3" i="1"/>
  <c r="F7" i="1"/>
  <c r="F5" i="1"/>
  <c r="H17" i="1"/>
  <c r="F9" i="1"/>
  <c r="D3" i="1"/>
  <c r="D7" i="1"/>
  <c r="D5" i="1"/>
  <c r="D9" i="1"/>
  <c r="H19" i="1"/>
  <c r="H7" i="1" l="1"/>
  <c r="H3" i="1"/>
  <c r="H9" i="1"/>
  <c r="H5" i="1"/>
</calcChain>
</file>

<file path=xl/sharedStrings.xml><?xml version="1.0" encoding="utf-8"?>
<sst xmlns="http://schemas.openxmlformats.org/spreadsheetml/2006/main" count="34" uniqueCount="34">
  <si>
    <t>B&amp;E</t>
  </si>
  <si>
    <t>Verktøy</t>
  </si>
  <si>
    <t>Innkjøp og mat</t>
  </si>
  <si>
    <t>T1</t>
  </si>
  <si>
    <t>T2</t>
  </si>
  <si>
    <t>S&amp;A</t>
  </si>
  <si>
    <t>Hjelpemat. etter fordeling</t>
  </si>
  <si>
    <t>Hjelpemat.</t>
  </si>
  <si>
    <t>Ind. Lønn</t>
  </si>
  <si>
    <t>Ind. Lønn etter fordeling</t>
  </si>
  <si>
    <t>Vedl. bygning</t>
  </si>
  <si>
    <t>Vedl. bygning etter fordeling</t>
  </si>
  <si>
    <t>Avskrivninger etter fordeling</t>
  </si>
  <si>
    <t>Kalk. renter etter fordeling</t>
  </si>
  <si>
    <t>Areal</t>
  </si>
  <si>
    <t>andel areal</t>
  </si>
  <si>
    <t>Maskintimer</t>
  </si>
  <si>
    <t>Andel maskintimer</t>
  </si>
  <si>
    <t>Total</t>
  </si>
  <si>
    <t>Transport</t>
  </si>
  <si>
    <t>Transport etter fordeling</t>
  </si>
  <si>
    <t>Salg &amp; R</t>
  </si>
  <si>
    <t>Salg &amp; R etter fordeling</t>
  </si>
  <si>
    <t>Column1</t>
  </si>
  <si>
    <t>Inv. kapital</t>
  </si>
  <si>
    <t>Andel inv. kapital</t>
  </si>
  <si>
    <t>Totale avskrivninger:</t>
  </si>
  <si>
    <t>Totale kalk. renter</t>
  </si>
  <si>
    <t>El. kraft</t>
  </si>
  <si>
    <t>Forsikringer</t>
  </si>
  <si>
    <t>Andel el. kraft</t>
  </si>
  <si>
    <t>forsikringsverdi</t>
  </si>
  <si>
    <t>El. kraft etter fordeling</t>
  </si>
  <si>
    <t>Forsikring etter fordeling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</si>
</sst>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2" fontId="0" fillId="0" borderId="0" xfId="0" applyNumberFormat="1"/>
    <xf numFmtId="172" fontId="0" fillId="0" borderId="0" xfId="0" applyNumberFormat="1"/>
  </cellXfs>
  <cellStyles count="1">
    <cellStyle name="Normal" xfId="0" builtinId="0"/>
  </cellStyles>
  <dxfs count="3"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FB5218-FA77-844D-A845-5068A4358D33}" name="Table2" displayName="Table2" ref="A1:H23" totalsRowShown="0" headerRowBorderDxfId="2">
  <autoFilter ref="A1:H23" xr:uid="{A92C0991-3C53-8E46-B5E6-0769244172DB}"/>
  <tableColumns count="8">
    <tableColumn id="1" xr3:uid="{089A8871-94F8-8844-A38A-EF35570F7186}" name="Column1" dataDxfId="1"/>
    <tableColumn id="2" xr3:uid="{6C1CE934-BFFA-0046-8540-A1D5C5643EBA}" name="B&amp;E"/>
    <tableColumn id="3" xr3:uid="{07432995-6EC8-EB44-994E-9449D7E8493D}" name="Verktøy"/>
    <tableColumn id="4" xr3:uid="{84778CBF-D343-AD4A-9564-B8CFBB7EF927}" name="Innkjøp og mat"/>
    <tableColumn id="5" xr3:uid="{87695733-FAA4-8848-99A5-CC744B558B92}" name="T1"/>
    <tableColumn id="6" xr3:uid="{28043D92-D6E6-1541-9E65-B890A63D3E05}" name="T2"/>
    <tableColumn id="7" xr3:uid="{17A158BF-1E66-1347-9BE5-D018307FEDD0}" name="S&amp;A"/>
    <tableColumn id="8" xr3:uid="{DE3903C5-6A56-B84C-9CD8-A00329E16A50}" name="Total" dataDxfId="0">
      <calculatedColumnFormula>SUM(B2:G2)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7487-6632-8F45-B35C-C7704B3CF476}">
  <dimension ref="A1:K23"/>
  <sheetViews>
    <sheetView tabSelected="1" workbookViewId="0">
      <selection activeCell="J23" sqref="J23"/>
    </sheetView>
  </sheetViews>
  <sheetFormatPr baseColWidth="10" defaultRowHeight="16" x14ac:dyDescent="0.2"/>
  <cols>
    <col min="1" max="1" width="24.5" customWidth="1"/>
    <col min="4" max="4" width="15.6640625" customWidth="1"/>
    <col min="10" max="10" width="18.6640625" customWidth="1"/>
  </cols>
  <sheetData>
    <row r="1" spans="1:11" x14ac:dyDescent="0.2">
      <c r="A1" s="2" t="s">
        <v>23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18</v>
      </c>
      <c r="J1" t="s">
        <v>26</v>
      </c>
      <c r="K1">
        <v>79.5</v>
      </c>
    </row>
    <row r="2" spans="1:11" x14ac:dyDescent="0.2">
      <c r="A2" s="1" t="s">
        <v>7</v>
      </c>
      <c r="C2">
        <v>5</v>
      </c>
      <c r="D2">
        <v>7.5</v>
      </c>
      <c r="E2">
        <v>35</v>
      </c>
      <c r="F2">
        <v>25</v>
      </c>
      <c r="G2">
        <v>2.5</v>
      </c>
      <c r="H2" s="5">
        <f>SUM(B2:G2)</f>
        <v>75</v>
      </c>
      <c r="J2" t="s">
        <v>27</v>
      </c>
      <c r="K2">
        <v>26.5</v>
      </c>
    </row>
    <row r="3" spans="1:11" x14ac:dyDescent="0.2">
      <c r="A3" s="1" t="s">
        <v>6</v>
      </c>
      <c r="D3" s="7">
        <f>$C$2*D19 +D2</f>
        <v>8.0714285714285712</v>
      </c>
      <c r="E3" s="7">
        <f>$C$2*E19 +E2</f>
        <v>37.61904761904762</v>
      </c>
      <c r="F3" s="7">
        <f>$C$2*F19 +F2</f>
        <v>26.80952380952381</v>
      </c>
      <c r="G3">
        <f>$C$2*G19 +G2</f>
        <v>2.5</v>
      </c>
      <c r="H3" s="5">
        <f t="shared" ref="H3:H7" si="0">SUM(B3:G3)</f>
        <v>75</v>
      </c>
      <c r="J3" t="s">
        <v>28</v>
      </c>
      <c r="K3">
        <v>55</v>
      </c>
    </row>
    <row r="4" spans="1:11" x14ac:dyDescent="0.2">
      <c r="A4" s="1" t="s">
        <v>8</v>
      </c>
      <c r="B4">
        <v>25</v>
      </c>
      <c r="C4">
        <v>45</v>
      </c>
      <c r="D4" s="7">
        <v>15</v>
      </c>
      <c r="E4" s="7">
        <v>95</v>
      </c>
      <c r="F4" s="7">
        <v>70</v>
      </c>
      <c r="G4">
        <v>10</v>
      </c>
      <c r="H4" s="5">
        <f t="shared" si="0"/>
        <v>260</v>
      </c>
      <c r="J4" t="s">
        <v>29</v>
      </c>
      <c r="K4">
        <v>15</v>
      </c>
    </row>
    <row r="5" spans="1:11" x14ac:dyDescent="0.2">
      <c r="A5" s="1" t="s">
        <v>9</v>
      </c>
      <c r="B5">
        <v>0</v>
      </c>
      <c r="C5">
        <v>0</v>
      </c>
      <c r="D5" s="7">
        <f>$B$4*($C$17 * D19 + D17) +$C$4*D19 + D4</f>
        <v>24.014285714285712</v>
      </c>
      <c r="E5" s="7">
        <f>$B$4*($C$17 * E19 + E17) +$C$4*E19 + E4</f>
        <v>126.77380952380952</v>
      </c>
      <c r="F5" s="7">
        <f>$B$4*($C$17 * F19 + F17) +$C$4*F19 + F4</f>
        <v>94.961904761904762</v>
      </c>
      <c r="G5" s="7">
        <f>$B$4*($C$17 * G19 +G17) +G4</f>
        <v>14.25</v>
      </c>
      <c r="H5" s="5">
        <f t="shared" si="0"/>
        <v>260</v>
      </c>
    </row>
    <row r="6" spans="1:11" x14ac:dyDescent="0.2">
      <c r="A6" s="1" t="s">
        <v>19</v>
      </c>
      <c r="C6">
        <v>3.1</v>
      </c>
      <c r="D6" s="7">
        <v>2.5</v>
      </c>
      <c r="E6" s="7"/>
      <c r="F6" s="7"/>
      <c r="G6" s="7">
        <v>5</v>
      </c>
      <c r="H6" s="5">
        <f t="shared" si="0"/>
        <v>10.6</v>
      </c>
    </row>
    <row r="7" spans="1:11" x14ac:dyDescent="0.2">
      <c r="A7" s="1" t="s">
        <v>20</v>
      </c>
      <c r="C7">
        <v>0</v>
      </c>
      <c r="D7" s="7">
        <f>$C$6*D19 +D6</f>
        <v>2.8542857142857141</v>
      </c>
      <c r="E7" s="7">
        <f>$C$6*E19 +E6</f>
        <v>1.623809523809524</v>
      </c>
      <c r="F7" s="7">
        <f>$C$6*F19 +F6</f>
        <v>1.121904761904762</v>
      </c>
      <c r="G7" s="7">
        <f>$C$6*G19 +G6</f>
        <v>5</v>
      </c>
      <c r="H7" s="5">
        <f t="shared" si="0"/>
        <v>10.600000000000001</v>
      </c>
    </row>
    <row r="8" spans="1:11" x14ac:dyDescent="0.2">
      <c r="A8" s="1" t="s">
        <v>10</v>
      </c>
      <c r="B8">
        <v>85.75</v>
      </c>
      <c r="D8" s="7"/>
      <c r="E8" s="7"/>
      <c r="F8" s="7"/>
      <c r="G8" s="7"/>
      <c r="H8" s="5">
        <f>SUM(B8:G8)</f>
        <v>85.75</v>
      </c>
    </row>
    <row r="9" spans="1:11" x14ac:dyDescent="0.2">
      <c r="A9" s="1" t="s">
        <v>11</v>
      </c>
      <c r="B9">
        <v>0</v>
      </c>
      <c r="C9">
        <v>0</v>
      </c>
      <c r="D9" s="7">
        <f>$B$8*($C$17*D19 +D17)</f>
        <v>13.279</v>
      </c>
      <c r="E9" s="7">
        <f>$B$8*($C$17*E19 +E17)</f>
        <v>28.134166666666669</v>
      </c>
      <c r="F9" s="7">
        <f>$B$8*($C$17*F19 +F17)</f>
        <v>29.759333333333334</v>
      </c>
      <c r="G9" s="7">
        <f>$B$8*($C$17*G19 +G17)</f>
        <v>14.577500000000001</v>
      </c>
      <c r="H9" s="5">
        <f>SUM(B9:G9)</f>
        <v>85.75</v>
      </c>
    </row>
    <row r="10" spans="1:11" x14ac:dyDescent="0.2">
      <c r="A10" s="1" t="s">
        <v>21</v>
      </c>
      <c r="D10" s="7"/>
      <c r="E10" s="7"/>
      <c r="F10" s="7"/>
      <c r="G10" s="7">
        <v>156</v>
      </c>
      <c r="H10" s="5">
        <f t="shared" ref="H10:H11" si="1">SUM(B10:G10)</f>
        <v>156</v>
      </c>
    </row>
    <row r="11" spans="1:11" x14ac:dyDescent="0.2">
      <c r="A11" s="1" t="s">
        <v>22</v>
      </c>
      <c r="D11" s="7"/>
      <c r="E11" s="7"/>
      <c r="F11" s="7"/>
      <c r="G11" s="7">
        <f>G10</f>
        <v>156</v>
      </c>
      <c r="H11" s="5">
        <f t="shared" si="1"/>
        <v>156</v>
      </c>
    </row>
    <row r="12" spans="1:11" x14ac:dyDescent="0.2">
      <c r="A12" s="1" t="s">
        <v>24</v>
      </c>
      <c r="B12">
        <v>950</v>
      </c>
      <c r="C12">
        <v>350</v>
      </c>
      <c r="D12" s="7">
        <v>100</v>
      </c>
      <c r="E12" s="7">
        <v>550</v>
      </c>
      <c r="F12" s="7">
        <v>650</v>
      </c>
      <c r="G12" s="7">
        <v>50</v>
      </c>
      <c r="H12" s="5">
        <f>SUM(B12:G12)</f>
        <v>2650</v>
      </c>
    </row>
    <row r="13" spans="1:11" x14ac:dyDescent="0.2">
      <c r="A13" s="1" t="s">
        <v>25</v>
      </c>
      <c r="B13" s="6">
        <f>B12/$H$12</f>
        <v>0.35849056603773582</v>
      </c>
      <c r="C13" s="6">
        <f t="shared" ref="C13:G13" si="2">C12/$H$12</f>
        <v>0.13207547169811321</v>
      </c>
      <c r="D13" s="6">
        <f t="shared" si="2"/>
        <v>3.7735849056603772E-2</v>
      </c>
      <c r="E13" s="6">
        <f t="shared" si="2"/>
        <v>0.20754716981132076</v>
      </c>
      <c r="F13" s="6">
        <f t="shared" si="2"/>
        <v>0.24528301886792453</v>
      </c>
      <c r="G13" s="6">
        <f t="shared" si="2"/>
        <v>1.8867924528301886E-2</v>
      </c>
      <c r="H13" s="5">
        <f>SUM(B13:G13)</f>
        <v>1</v>
      </c>
    </row>
    <row r="14" spans="1:11" x14ac:dyDescent="0.2">
      <c r="A14" s="1" t="s">
        <v>12</v>
      </c>
      <c r="D14" s="7">
        <f>$K$1*($B$13*D$17 + $B$13*$C$17*D$19 + $C$13*D$19 + D13)</f>
        <v>8.613428571428571</v>
      </c>
      <c r="E14" s="7">
        <f t="shared" ref="E14:G14" si="3">$K$1*($B$13*E17 + $B$13*$C$17*E19 + $C$13*E19 + E13)</f>
        <v>31.350714285714286</v>
      </c>
      <c r="F14" s="7">
        <f t="shared" si="3"/>
        <v>33.190857142857141</v>
      </c>
      <c r="G14" s="7">
        <f t="shared" si="3"/>
        <v>6.3449999999999998</v>
      </c>
      <c r="H14" s="5">
        <f t="shared" ref="H14:H15" si="4">SUM(B14:G14)</f>
        <v>79.5</v>
      </c>
    </row>
    <row r="15" spans="1:11" x14ac:dyDescent="0.2">
      <c r="A15" s="1" t="s">
        <v>13</v>
      </c>
      <c r="D15" s="7">
        <f>$K$2*($B$13*D17 + $B$13*$C$17*D19 + $C$13*D19+ D13)</f>
        <v>2.871142857142857</v>
      </c>
      <c r="E15" s="7">
        <f t="shared" ref="E15:G15" si="5">$K$2*($B$13*E17 + $B$13*$C$17*E19 + $C$13*E19+ E13)</f>
        <v>10.450238095238095</v>
      </c>
      <c r="F15" s="7">
        <f t="shared" si="5"/>
        <v>11.063619047619047</v>
      </c>
      <c r="G15" s="7">
        <f t="shared" si="5"/>
        <v>2.1149999999999998</v>
      </c>
      <c r="H15" s="5">
        <f t="shared" si="4"/>
        <v>26.499999999999996</v>
      </c>
    </row>
    <row r="16" spans="1:11" x14ac:dyDescent="0.2">
      <c r="A16" s="1" t="s">
        <v>14</v>
      </c>
      <c r="C16">
        <v>65</v>
      </c>
      <c r="D16" s="7">
        <v>70</v>
      </c>
      <c r="E16" s="7">
        <v>130</v>
      </c>
      <c r="F16" s="7">
        <v>150</v>
      </c>
      <c r="G16" s="7">
        <v>85</v>
      </c>
      <c r="H16" s="5">
        <f>SUM(B16:G16)</f>
        <v>500</v>
      </c>
    </row>
    <row r="17" spans="1:8" x14ac:dyDescent="0.2">
      <c r="A17" s="1" t="s">
        <v>15</v>
      </c>
      <c r="C17">
        <f>C16/$H$16</f>
        <v>0.13</v>
      </c>
      <c r="D17" s="7">
        <f>D16/$H$16</f>
        <v>0.14000000000000001</v>
      </c>
      <c r="E17" s="7">
        <f>E16/$H$16</f>
        <v>0.26</v>
      </c>
      <c r="F17" s="7">
        <f>F16/$H$16</f>
        <v>0.3</v>
      </c>
      <c r="G17" s="7">
        <f>G16/$H$16</f>
        <v>0.17</v>
      </c>
      <c r="H17" s="5">
        <f>SUM(B17:G17)</f>
        <v>1</v>
      </c>
    </row>
    <row r="18" spans="1:8" x14ac:dyDescent="0.2">
      <c r="A18" s="1" t="s">
        <v>16</v>
      </c>
      <c r="D18" s="7">
        <v>120</v>
      </c>
      <c r="E18" s="7">
        <v>550</v>
      </c>
      <c r="F18" s="7">
        <v>380</v>
      </c>
      <c r="H18" s="5">
        <f>SUM(B18:G18)</f>
        <v>1050</v>
      </c>
    </row>
    <row r="19" spans="1:8" x14ac:dyDescent="0.2">
      <c r="A19" s="1" t="s">
        <v>17</v>
      </c>
      <c r="D19" s="7">
        <f>D18/$H$18</f>
        <v>0.11428571428571428</v>
      </c>
      <c r="E19" s="7">
        <f>E18/$H$18</f>
        <v>0.52380952380952384</v>
      </c>
      <c r="F19" s="7">
        <f>F18/$H$18</f>
        <v>0.3619047619047619</v>
      </c>
      <c r="H19" s="5">
        <f>SUM(B19:G19)</f>
        <v>1</v>
      </c>
    </row>
    <row r="20" spans="1:8" x14ac:dyDescent="0.2">
      <c r="A20" s="1" t="s">
        <v>30</v>
      </c>
      <c r="B20" s="6">
        <v>0.25</v>
      </c>
      <c r="C20" s="6">
        <v>0.05</v>
      </c>
      <c r="D20" s="6">
        <v>0.05</v>
      </c>
      <c r="E20" s="6">
        <v>0.3</v>
      </c>
      <c r="F20" s="6">
        <v>0.3</v>
      </c>
      <c r="G20" s="6">
        <v>0.05</v>
      </c>
      <c r="H20" s="5">
        <f>SUM(B20:G20)</f>
        <v>1</v>
      </c>
    </row>
    <row r="21" spans="1:8" x14ac:dyDescent="0.2">
      <c r="A21" s="1" t="s">
        <v>32</v>
      </c>
      <c r="B21" s="6"/>
      <c r="C21" s="6"/>
      <c r="D21" s="7">
        <f>$K$3*($B$20*D$17 + $B$20*$C$17*D$19 + $C$20*D$19 + D20)</f>
        <v>5.1935714285714285</v>
      </c>
      <c r="E21" s="7">
        <f t="shared" ref="E21:G21" si="6">$K$3*($B$20*E$17 + $B$20*$C$17*E$19 + $C$20*E$19 + E20)</f>
        <v>22.451785714285712</v>
      </c>
      <c r="F21" s="7">
        <f t="shared" si="6"/>
        <v>22.267142857142858</v>
      </c>
      <c r="G21" s="7">
        <f t="shared" si="6"/>
        <v>5.0875000000000004</v>
      </c>
      <c r="H21" s="5">
        <f>SUM(B21:G21)</f>
        <v>54.999999999999993</v>
      </c>
    </row>
    <row r="22" spans="1:8" x14ac:dyDescent="0.2">
      <c r="A22" s="1" t="s">
        <v>31</v>
      </c>
      <c r="B22">
        <v>0.5</v>
      </c>
      <c r="C22">
        <v>0.1</v>
      </c>
      <c r="D22">
        <v>0.05</v>
      </c>
      <c r="E22">
        <v>0.15</v>
      </c>
      <c r="F22">
        <v>0.15</v>
      </c>
      <c r="G22">
        <v>0.05</v>
      </c>
      <c r="H22" s="5">
        <f>SUM(B22:G22)</f>
        <v>1</v>
      </c>
    </row>
    <row r="23" spans="1:8" x14ac:dyDescent="0.2">
      <c r="A23" s="1" t="s">
        <v>33</v>
      </c>
      <c r="D23" s="7">
        <f>$K$4*($B$22*D$17 + $B$22*$C$17*D$19 + $C$22*D$19 + D22)</f>
        <v>2.0828571428571427</v>
      </c>
      <c r="E23" s="7">
        <f t="shared" ref="E23:G23" si="7">$K$4*($B$22*E$17 + $B$22*$C$17*E$19 + $C$22*E$19 + E22)</f>
        <v>5.4964285714285719</v>
      </c>
      <c r="F23" s="7">
        <f t="shared" si="7"/>
        <v>5.3957142857142859</v>
      </c>
      <c r="G23" s="7">
        <f t="shared" si="7"/>
        <v>2.0250000000000004</v>
      </c>
      <c r="H23" s="5">
        <f>SUM(B23:G23)</f>
        <v>15.000000000000002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2020-09-25T11:04:47Z</dcterms:created>
  <dcterms:modified xsi:type="dcterms:W3CDTF">2020-09-25T11:49:40Z</dcterms:modified>
</cp:coreProperties>
</file>