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6_semester/matmod/"/>
    </mc:Choice>
  </mc:AlternateContent>
  <xr:revisionPtr revIDLastSave="0" documentId="13_ncr:1_{1C72F154-2472-B04B-BF44-C5ACD6F41D76}" xr6:coauthVersionLast="45" xr6:coauthVersionMax="45" xr10:uidLastSave="{00000000-0000-0000-0000-000000000000}"/>
  <bookViews>
    <workbookView xWindow="260" yWindow="460" windowWidth="25100" windowHeight="15000" xr2:uid="{00088CE4-27D8-AF4E-AAB1-17FC8D72C958}"/>
  </bookViews>
  <sheets>
    <sheet name="IO" sheetId="1" r:id="rId1"/>
    <sheet name="likevektskrystalisasjon" sheetId="3" r:id="rId2"/>
    <sheet name="ingen fast fase diffusjon" sheetId="2" r:id="rId3"/>
    <sheet name="begrenset fast fase diffusj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" l="1"/>
  <c r="B5" i="4"/>
  <c r="A5" i="4"/>
  <c r="B4" i="4"/>
  <c r="A4" i="4"/>
  <c r="B3" i="4"/>
  <c r="A3" i="4"/>
  <c r="B2" i="4"/>
  <c r="A2" i="4"/>
  <c r="B1" i="4"/>
  <c r="A1" i="4"/>
  <c r="B5" i="3"/>
  <c r="A5" i="3"/>
  <c r="B4" i="3"/>
  <c r="A4" i="3"/>
  <c r="B3" i="3"/>
  <c r="A3" i="3"/>
  <c r="B2" i="3"/>
  <c r="A2" i="3"/>
  <c r="B1" i="3"/>
  <c r="A1" i="3"/>
  <c r="B8" i="3" l="1"/>
  <c r="B8" i="4"/>
  <c r="B7" i="3"/>
  <c r="D102" i="3" s="1"/>
  <c r="B7" i="4"/>
  <c r="B2" i="2"/>
  <c r="B3" i="2"/>
  <c r="B4" i="2"/>
  <c r="B5" i="2"/>
  <c r="B1" i="2"/>
  <c r="A1" i="2"/>
  <c r="A2" i="2"/>
  <c r="A3" i="2"/>
  <c r="A4" i="2"/>
  <c r="A5" i="2"/>
  <c r="D98" i="4" l="1"/>
  <c r="D7" i="4"/>
  <c r="G7" i="4" s="1"/>
  <c r="D51" i="4"/>
  <c r="G51" i="4" s="1"/>
  <c r="D99" i="4"/>
  <c r="F99" i="4" s="1"/>
  <c r="D36" i="4"/>
  <c r="G36" i="4" s="1"/>
  <c r="D21" i="4"/>
  <c r="G21" i="4" s="1"/>
  <c r="D94" i="4"/>
  <c r="F94" i="4" s="1"/>
  <c r="D19" i="4"/>
  <c r="D4" i="4"/>
  <c r="F4" i="4" s="1"/>
  <c r="D56" i="4"/>
  <c r="F56" i="4" s="1"/>
  <c r="D53" i="4"/>
  <c r="F53" i="4" s="1"/>
  <c r="D71" i="4"/>
  <c r="G71" i="4" s="1"/>
  <c r="D67" i="4"/>
  <c r="F67" i="4" s="1"/>
  <c r="D35" i="4"/>
  <c r="G35" i="4" s="1"/>
  <c r="D16" i="4"/>
  <c r="G16" i="4" s="1"/>
  <c r="D88" i="4"/>
  <c r="F88" i="4" s="1"/>
  <c r="D65" i="4"/>
  <c r="G65" i="4" s="1"/>
  <c r="D39" i="4"/>
  <c r="G39" i="4" s="1"/>
  <c r="D83" i="4"/>
  <c r="F83" i="4" s="1"/>
  <c r="D32" i="4"/>
  <c r="G32" i="4" s="1"/>
  <c r="D100" i="4"/>
  <c r="D89" i="4"/>
  <c r="F89" i="4" s="1"/>
  <c r="G94" i="4"/>
  <c r="G98" i="4"/>
  <c r="D23" i="4"/>
  <c r="D55" i="4"/>
  <c r="D87" i="4"/>
  <c r="D20" i="4"/>
  <c r="G20" i="4" s="1"/>
  <c r="D68" i="4"/>
  <c r="D33" i="4"/>
  <c r="G33" i="4" s="1"/>
  <c r="D6" i="4"/>
  <c r="D11" i="4"/>
  <c r="G11" i="4" s="1"/>
  <c r="D27" i="4"/>
  <c r="D43" i="4"/>
  <c r="F43" i="4" s="1"/>
  <c r="D59" i="4"/>
  <c r="D75" i="4"/>
  <c r="D91" i="4"/>
  <c r="D8" i="4"/>
  <c r="D24" i="4"/>
  <c r="D40" i="4"/>
  <c r="G40" i="4" s="1"/>
  <c r="D72" i="4"/>
  <c r="D5" i="4"/>
  <c r="G5" i="4" s="1"/>
  <c r="D37" i="4"/>
  <c r="D69" i="4"/>
  <c r="G69" i="4" s="1"/>
  <c r="D14" i="4"/>
  <c r="D15" i="4"/>
  <c r="D31" i="4"/>
  <c r="D47" i="4"/>
  <c r="D63" i="4"/>
  <c r="D79" i="4"/>
  <c r="D95" i="4"/>
  <c r="D12" i="4"/>
  <c r="F12" i="4" s="1"/>
  <c r="D28" i="4"/>
  <c r="D52" i="4"/>
  <c r="D84" i="4"/>
  <c r="F84" i="4" s="1"/>
  <c r="D17" i="4"/>
  <c r="F17" i="4" s="1"/>
  <c r="D49" i="4"/>
  <c r="D85" i="4"/>
  <c r="D46" i="4"/>
  <c r="D30" i="4"/>
  <c r="F36" i="4"/>
  <c r="D44" i="4"/>
  <c r="D60" i="4"/>
  <c r="D76" i="4"/>
  <c r="D92" i="4"/>
  <c r="D9" i="4"/>
  <c r="D25" i="4"/>
  <c r="D41" i="4"/>
  <c r="D57" i="4"/>
  <c r="D73" i="4"/>
  <c r="D97" i="4"/>
  <c r="D18" i="4"/>
  <c r="G18" i="4" s="1"/>
  <c r="D62" i="4"/>
  <c r="D48" i="4"/>
  <c r="D64" i="4"/>
  <c r="G64" i="4" s="1"/>
  <c r="D80" i="4"/>
  <c r="D96" i="4"/>
  <c r="D13" i="4"/>
  <c r="D29" i="4"/>
  <c r="D45" i="4"/>
  <c r="G45" i="4" s="1"/>
  <c r="D61" i="4"/>
  <c r="D81" i="4"/>
  <c r="D101" i="4"/>
  <c r="D22" i="4"/>
  <c r="D78" i="4"/>
  <c r="D38" i="4"/>
  <c r="D54" i="4"/>
  <c r="D70" i="4"/>
  <c r="D86" i="4"/>
  <c r="D2" i="4"/>
  <c r="D77" i="4"/>
  <c r="G77" i="4" s="1"/>
  <c r="D93" i="4"/>
  <c r="D10" i="4"/>
  <c r="D26" i="4"/>
  <c r="F26" i="4" s="1"/>
  <c r="D42" i="4"/>
  <c r="F42" i="4" s="1"/>
  <c r="D58" i="4"/>
  <c r="F58" i="4" s="1"/>
  <c r="D74" i="4"/>
  <c r="D90" i="4"/>
  <c r="D3" i="4"/>
  <c r="F3" i="4" s="1"/>
  <c r="B7" i="2"/>
  <c r="F4" i="1" s="1"/>
  <c r="D34" i="4"/>
  <c r="D50" i="4"/>
  <c r="F50" i="4" s="1"/>
  <c r="D66" i="4"/>
  <c r="F66" i="4" s="1"/>
  <c r="D82" i="4"/>
  <c r="D3" i="3"/>
  <c r="D7" i="3"/>
  <c r="D11" i="3"/>
  <c r="D15" i="3"/>
  <c r="D19" i="3"/>
  <c r="F19" i="3" s="1"/>
  <c r="D23" i="3"/>
  <c r="F23" i="3" s="1"/>
  <c r="D27" i="3"/>
  <c r="D31" i="3"/>
  <c r="D35" i="3"/>
  <c r="F35" i="3" s="1"/>
  <c r="D39" i="3"/>
  <c r="F39" i="3" s="1"/>
  <c r="D43" i="3"/>
  <c r="D47" i="3"/>
  <c r="D51" i="3"/>
  <c r="F51" i="3" s="1"/>
  <c r="D55" i="3"/>
  <c r="D59" i="3"/>
  <c r="D63" i="3"/>
  <c r="D67" i="3"/>
  <c r="G67" i="3" s="1"/>
  <c r="D71" i="3"/>
  <c r="G71" i="3" s="1"/>
  <c r="D75" i="3"/>
  <c r="D79" i="3"/>
  <c r="D83" i="3"/>
  <c r="D87" i="3"/>
  <c r="D91" i="3"/>
  <c r="D95" i="3"/>
  <c r="D99" i="3"/>
  <c r="F99" i="3" s="1"/>
  <c r="D4" i="3"/>
  <c r="G4" i="3" s="1"/>
  <c r="D8" i="3"/>
  <c r="D12" i="3"/>
  <c r="D16" i="3"/>
  <c r="D20" i="3"/>
  <c r="D24" i="3"/>
  <c r="D28" i="3"/>
  <c r="D32" i="3"/>
  <c r="F32" i="3" s="1"/>
  <c r="D36" i="3"/>
  <c r="D40" i="3"/>
  <c r="D44" i="3"/>
  <c r="D48" i="3"/>
  <c r="F48" i="3" s="1"/>
  <c r="D52" i="3"/>
  <c r="D56" i="3"/>
  <c r="D60" i="3"/>
  <c r="D64" i="3"/>
  <c r="F64" i="3" s="1"/>
  <c r="D68" i="3"/>
  <c r="F68" i="3" s="1"/>
  <c r="D72" i="3"/>
  <c r="D76" i="3"/>
  <c r="D80" i="3"/>
  <c r="F80" i="3" s="1"/>
  <c r="D84" i="3"/>
  <c r="G84" i="3" s="1"/>
  <c r="D88" i="3"/>
  <c r="D92" i="3"/>
  <c r="D96" i="3"/>
  <c r="F96" i="3" s="1"/>
  <c r="D100" i="3"/>
  <c r="D5" i="3"/>
  <c r="D9" i="3"/>
  <c r="D13" i="3"/>
  <c r="F13" i="3" s="1"/>
  <c r="D17" i="3"/>
  <c r="G17" i="3" s="1"/>
  <c r="D21" i="3"/>
  <c r="D25" i="3"/>
  <c r="D29" i="3"/>
  <c r="F29" i="3" s="1"/>
  <c r="D33" i="3"/>
  <c r="D37" i="3"/>
  <c r="D41" i="3"/>
  <c r="D45" i="3"/>
  <c r="F45" i="3" s="1"/>
  <c r="D49" i="3"/>
  <c r="D53" i="3"/>
  <c r="D57" i="3"/>
  <c r="D61" i="3"/>
  <c r="F61" i="3" s="1"/>
  <c r="D65" i="3"/>
  <c r="D69" i="3"/>
  <c r="D73" i="3"/>
  <c r="D77" i="3"/>
  <c r="G77" i="3" s="1"/>
  <c r="D81" i="3"/>
  <c r="F81" i="3" s="1"/>
  <c r="D85" i="3"/>
  <c r="D89" i="3"/>
  <c r="D93" i="3"/>
  <c r="F93" i="3" s="1"/>
  <c r="D97" i="3"/>
  <c r="D101" i="3"/>
  <c r="D70" i="3"/>
  <c r="D82" i="3"/>
  <c r="F82" i="3" s="1"/>
  <c r="D90" i="3"/>
  <c r="F90" i="3" s="1"/>
  <c r="D98" i="3"/>
  <c r="D6" i="3"/>
  <c r="D10" i="3"/>
  <c r="F10" i="3" s="1"/>
  <c r="D14" i="3"/>
  <c r="F14" i="3" s="1"/>
  <c r="D18" i="3"/>
  <c r="D22" i="3"/>
  <c r="D26" i="3"/>
  <c r="D30" i="3"/>
  <c r="G30" i="3" s="1"/>
  <c r="D34" i="3"/>
  <c r="D38" i="3"/>
  <c r="D42" i="3"/>
  <c r="F42" i="3" s="1"/>
  <c r="D46" i="3"/>
  <c r="G46" i="3" s="1"/>
  <c r="D50" i="3"/>
  <c r="D54" i="3"/>
  <c r="D58" i="3"/>
  <c r="F58" i="3" s="1"/>
  <c r="D62" i="3"/>
  <c r="D66" i="3"/>
  <c r="D74" i="3"/>
  <c r="D78" i="3"/>
  <c r="G78" i="3" s="1"/>
  <c r="D86" i="3"/>
  <c r="F86" i="3" s="1"/>
  <c r="D94" i="3"/>
  <c r="D2" i="3"/>
  <c r="G27" i="4"/>
  <c r="G44" i="4"/>
  <c r="G31" i="4"/>
  <c r="G67" i="4"/>
  <c r="G83" i="4"/>
  <c r="G99" i="4"/>
  <c r="G15" i="4"/>
  <c r="F23" i="4"/>
  <c r="F7" i="4"/>
  <c r="F24" i="4"/>
  <c r="F39" i="4"/>
  <c r="G6" i="4"/>
  <c r="G96" i="4"/>
  <c r="G48" i="4"/>
  <c r="G93" i="4"/>
  <c r="G61" i="4"/>
  <c r="F87" i="4"/>
  <c r="G100" i="4"/>
  <c r="G9" i="4"/>
  <c r="F59" i="4"/>
  <c r="F91" i="4"/>
  <c r="F28" i="4"/>
  <c r="F74" i="4"/>
  <c r="G14" i="4"/>
  <c r="F13" i="4"/>
  <c r="F60" i="4"/>
  <c r="F32" i="4"/>
  <c r="F96" i="4"/>
  <c r="F49" i="4"/>
  <c r="F65" i="4"/>
  <c r="F81" i="4"/>
  <c r="F46" i="4"/>
  <c r="F62" i="4"/>
  <c r="F78" i="4"/>
  <c r="F71" i="4"/>
  <c r="F21" i="4"/>
  <c r="F95" i="4"/>
  <c r="G8" i="4"/>
  <c r="F29" i="4"/>
  <c r="G25" i="4"/>
  <c r="G10" i="4"/>
  <c r="G101" i="4"/>
  <c r="G88" i="4"/>
  <c r="G72" i="4"/>
  <c r="G28" i="4"/>
  <c r="G53" i="4"/>
  <c r="G37" i="4"/>
  <c r="G19" i="4"/>
  <c r="F25" i="4"/>
  <c r="F68" i="4"/>
  <c r="F100" i="4"/>
  <c r="F19" i="4"/>
  <c r="F75" i="4"/>
  <c r="F2" i="4"/>
  <c r="F72" i="4"/>
  <c r="F37" i="4"/>
  <c r="F101" i="4"/>
  <c r="F98" i="4"/>
  <c r="G30" i="4"/>
  <c r="G4" i="4"/>
  <c r="G28" i="3"/>
  <c r="G18" i="3"/>
  <c r="F15" i="3"/>
  <c r="F47" i="3"/>
  <c r="F70" i="3"/>
  <c r="F36" i="3"/>
  <c r="F95" i="3"/>
  <c r="F85" i="3"/>
  <c r="G37" i="3"/>
  <c r="G47" i="3"/>
  <c r="G64" i="3"/>
  <c r="G60" i="3"/>
  <c r="G62" i="3"/>
  <c r="F9" i="3"/>
  <c r="F12" i="3"/>
  <c r="F62" i="3"/>
  <c r="F79" i="3"/>
  <c r="F76" i="3"/>
  <c r="F38" i="3"/>
  <c r="F18" i="3"/>
  <c r="F41" i="3"/>
  <c r="F57" i="3"/>
  <c r="F73" i="3"/>
  <c r="G15" i="3"/>
  <c r="G9" i="3"/>
  <c r="G22" i="3"/>
  <c r="F16" i="3"/>
  <c r="F2" i="3"/>
  <c r="F63" i="3"/>
  <c r="F24" i="3"/>
  <c r="F60" i="3"/>
  <c r="F22" i="3"/>
  <c r="F52" i="3"/>
  <c r="B8" i="2"/>
  <c r="F5" i="1" s="1"/>
  <c r="D6" i="2"/>
  <c r="D101" i="2"/>
  <c r="D97" i="2"/>
  <c r="D93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5" i="2"/>
  <c r="D100" i="2"/>
  <c r="D96" i="2"/>
  <c r="D92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D4" i="2"/>
  <c r="D99" i="2"/>
  <c r="D95" i="2"/>
  <c r="D9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D3" i="2"/>
  <c r="D2" i="2"/>
  <c r="D98" i="2"/>
  <c r="D94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F51" i="4" l="1"/>
  <c r="F46" i="3"/>
  <c r="G81" i="3"/>
  <c r="F69" i="4"/>
  <c r="F40" i="4"/>
  <c r="F64" i="4"/>
  <c r="G3" i="4"/>
  <c r="F77" i="3"/>
  <c r="F20" i="4"/>
  <c r="G12" i="4"/>
  <c r="G17" i="4"/>
  <c r="G10" i="3"/>
  <c r="F16" i="4"/>
  <c r="B10" i="4" a="1"/>
  <c r="B10" i="4" s="1"/>
  <c r="O5" i="1" s="1"/>
  <c r="G29" i="3"/>
  <c r="G19" i="3"/>
  <c r="G94" i="3"/>
  <c r="G101" i="3"/>
  <c r="F59" i="3"/>
  <c r="F43" i="3"/>
  <c r="F11" i="3"/>
  <c r="G24" i="3"/>
  <c r="G43" i="3"/>
  <c r="F69" i="3"/>
  <c r="F82" i="4"/>
  <c r="F85" i="4"/>
  <c r="F79" i="4"/>
  <c r="G56" i="4"/>
  <c r="F15" i="4"/>
  <c r="F35" i="4"/>
  <c r="G80" i="4"/>
  <c r="F21" i="3"/>
  <c r="G88" i="3"/>
  <c r="F55" i="4"/>
  <c r="F33" i="4"/>
  <c r="G22" i="4"/>
  <c r="F56" i="3"/>
  <c r="F34" i="3"/>
  <c r="F22" i="4"/>
  <c r="G85" i="4"/>
  <c r="F92" i="4"/>
  <c r="F10" i="4"/>
  <c r="G89" i="4"/>
  <c r="F54" i="3"/>
  <c r="F90" i="4"/>
  <c r="B10" i="2" a="1"/>
  <c r="B10" i="2" s="1"/>
  <c r="G14" i="2"/>
  <c r="G78" i="2"/>
  <c r="G39" i="2"/>
  <c r="G87" i="2"/>
  <c r="G36" i="2"/>
  <c r="G84" i="2"/>
  <c r="G33" i="2"/>
  <c r="G49" i="2"/>
  <c r="G65" i="2"/>
  <c r="F78" i="3"/>
  <c r="G58" i="3"/>
  <c r="G42" i="3"/>
  <c r="G82" i="3"/>
  <c r="G93" i="3"/>
  <c r="G61" i="3"/>
  <c r="G45" i="3"/>
  <c r="G13" i="3"/>
  <c r="G96" i="3"/>
  <c r="G80" i="3"/>
  <c r="G48" i="3"/>
  <c r="G32" i="3"/>
  <c r="G16" i="3"/>
  <c r="G99" i="3"/>
  <c r="F67" i="3"/>
  <c r="G51" i="3"/>
  <c r="G35" i="3"/>
  <c r="G50" i="4"/>
  <c r="G90" i="4"/>
  <c r="G26" i="4"/>
  <c r="G2" i="4"/>
  <c r="G81" i="4"/>
  <c r="G13" i="4"/>
  <c r="F48" i="4"/>
  <c r="G60" i="4"/>
  <c r="F30" i="4"/>
  <c r="F14" i="4"/>
  <c r="G91" i="4"/>
  <c r="F27" i="4"/>
  <c r="G55" i="4"/>
  <c r="G46" i="2"/>
  <c r="G23" i="2"/>
  <c r="G55" i="2"/>
  <c r="G4" i="2"/>
  <c r="G52" i="2"/>
  <c r="G17" i="2"/>
  <c r="G18" i="2"/>
  <c r="G34" i="2"/>
  <c r="G50" i="2"/>
  <c r="G66" i="2"/>
  <c r="G82" i="2"/>
  <c r="G98" i="2"/>
  <c r="G11" i="2"/>
  <c r="G27" i="2"/>
  <c r="G43" i="2"/>
  <c r="G59" i="2"/>
  <c r="G75" i="2"/>
  <c r="G91" i="2"/>
  <c r="G8" i="2"/>
  <c r="G24" i="2"/>
  <c r="G40" i="2"/>
  <c r="G56" i="2"/>
  <c r="G72" i="2"/>
  <c r="G88" i="2"/>
  <c r="G5" i="2"/>
  <c r="G21" i="2"/>
  <c r="G37" i="2"/>
  <c r="G53" i="2"/>
  <c r="G69" i="2"/>
  <c r="G2" i="3"/>
  <c r="B10" i="3" a="1"/>
  <c r="B10" i="3" s="1"/>
  <c r="G54" i="3"/>
  <c r="G38" i="3"/>
  <c r="G70" i="3"/>
  <c r="G73" i="3"/>
  <c r="G57" i="3"/>
  <c r="G41" i="3"/>
  <c r="G76" i="3"/>
  <c r="F28" i="3"/>
  <c r="G12" i="3"/>
  <c r="G95" i="3"/>
  <c r="G79" i="3"/>
  <c r="G63" i="3"/>
  <c r="G74" i="4"/>
  <c r="G78" i="4"/>
  <c r="F61" i="4"/>
  <c r="F9" i="4"/>
  <c r="F44" i="4"/>
  <c r="G46" i="4"/>
  <c r="G95" i="4"/>
  <c r="F31" i="4"/>
  <c r="G75" i="4"/>
  <c r="F11" i="4"/>
  <c r="G68" i="4"/>
  <c r="G23" i="4"/>
  <c r="G62" i="2"/>
  <c r="G7" i="2"/>
  <c r="G71" i="2"/>
  <c r="G20" i="2"/>
  <c r="G68" i="2"/>
  <c r="G100" i="2"/>
  <c r="G22" i="2"/>
  <c r="G38" i="2"/>
  <c r="G54" i="2"/>
  <c r="G70" i="2"/>
  <c r="G86" i="2"/>
  <c r="G2" i="2"/>
  <c r="G15" i="2"/>
  <c r="G31" i="2"/>
  <c r="G47" i="2"/>
  <c r="G63" i="2"/>
  <c r="G79" i="2"/>
  <c r="G95" i="2"/>
  <c r="G12" i="2"/>
  <c r="G28" i="2"/>
  <c r="G44" i="2"/>
  <c r="G60" i="2"/>
  <c r="G76" i="2"/>
  <c r="G92" i="2"/>
  <c r="G9" i="2"/>
  <c r="G25" i="2"/>
  <c r="G41" i="2"/>
  <c r="G57" i="2"/>
  <c r="G73" i="2"/>
  <c r="F94" i="3"/>
  <c r="G34" i="3"/>
  <c r="F101" i="3"/>
  <c r="G85" i="3"/>
  <c r="G69" i="3"/>
  <c r="F37" i="3"/>
  <c r="G21" i="3"/>
  <c r="F88" i="3"/>
  <c r="G56" i="3"/>
  <c r="G59" i="3"/>
  <c r="G11" i="3"/>
  <c r="G82" i="4"/>
  <c r="G58" i="4"/>
  <c r="F93" i="4"/>
  <c r="F45" i="4"/>
  <c r="F80" i="4"/>
  <c r="G62" i="4"/>
  <c r="G92" i="4"/>
  <c r="G79" i="4"/>
  <c r="G24" i="4"/>
  <c r="G59" i="4"/>
  <c r="G30" i="2"/>
  <c r="G94" i="2"/>
  <c r="G10" i="2"/>
  <c r="G26" i="2"/>
  <c r="G42" i="2"/>
  <c r="G58" i="2"/>
  <c r="G74" i="2"/>
  <c r="G90" i="2"/>
  <c r="G3" i="2"/>
  <c r="G19" i="2"/>
  <c r="G35" i="2"/>
  <c r="G51" i="2"/>
  <c r="G67" i="2"/>
  <c r="G83" i="2"/>
  <c r="G99" i="2"/>
  <c r="G16" i="2"/>
  <c r="G32" i="2"/>
  <c r="G48" i="2"/>
  <c r="G64" i="2"/>
  <c r="G80" i="2"/>
  <c r="G96" i="2"/>
  <c r="G13" i="2"/>
  <c r="G29" i="2"/>
  <c r="G45" i="2"/>
  <c r="G61" i="2"/>
  <c r="G77" i="2"/>
  <c r="G93" i="2"/>
  <c r="B11" i="4"/>
  <c r="O6" i="1" s="1"/>
  <c r="G86" i="3"/>
  <c r="F30" i="3"/>
  <c r="G14" i="3"/>
  <c r="G90" i="3"/>
  <c r="F17" i="3"/>
  <c r="F84" i="3"/>
  <c r="G68" i="3"/>
  <c r="G52" i="3"/>
  <c r="G36" i="3"/>
  <c r="F4" i="3"/>
  <c r="F71" i="3"/>
  <c r="G39" i="3"/>
  <c r="G23" i="3"/>
  <c r="G66" i="4"/>
  <c r="G42" i="4"/>
  <c r="F77" i="4"/>
  <c r="G29" i="4"/>
  <c r="F18" i="4"/>
  <c r="G49" i="4"/>
  <c r="G63" i="4"/>
  <c r="F5" i="4"/>
  <c r="F8" i="4"/>
  <c r="G43" i="4"/>
  <c r="F6" i="4"/>
  <c r="G87" i="4"/>
  <c r="F63" i="4"/>
  <c r="G47" i="4"/>
  <c r="F47" i="4"/>
  <c r="G84" i="4"/>
  <c r="F52" i="4"/>
  <c r="G52" i="4"/>
  <c r="G41" i="4"/>
  <c r="F41" i="4"/>
  <c r="G76" i="4"/>
  <c r="F76" i="4"/>
  <c r="G81" i="2"/>
  <c r="G97" i="2"/>
  <c r="F97" i="4"/>
  <c r="G97" i="4"/>
  <c r="G85" i="2"/>
  <c r="G101" i="2"/>
  <c r="F73" i="4"/>
  <c r="G73" i="4"/>
  <c r="G89" i="2"/>
  <c r="F57" i="4"/>
  <c r="G57" i="4"/>
  <c r="F74" i="3"/>
  <c r="G74" i="3"/>
  <c r="G89" i="3"/>
  <c r="F89" i="3"/>
  <c r="F25" i="3"/>
  <c r="G25" i="3"/>
  <c r="F92" i="3"/>
  <c r="G92" i="3"/>
  <c r="G44" i="3"/>
  <c r="F44" i="3"/>
  <c r="F31" i="3"/>
  <c r="G31" i="3"/>
  <c r="F34" i="4"/>
  <c r="G34" i="4"/>
  <c r="G86" i="4"/>
  <c r="F86" i="4"/>
  <c r="F66" i="3"/>
  <c r="G66" i="3"/>
  <c r="G50" i="3"/>
  <c r="F50" i="3"/>
  <c r="G98" i="3"/>
  <c r="F98" i="3"/>
  <c r="G53" i="3"/>
  <c r="F53" i="3"/>
  <c r="G72" i="3"/>
  <c r="F72" i="3"/>
  <c r="F40" i="3"/>
  <c r="G40" i="3"/>
  <c r="G91" i="3"/>
  <c r="F91" i="3"/>
  <c r="F75" i="3"/>
  <c r="G75" i="3"/>
  <c r="F27" i="3"/>
  <c r="G27" i="3"/>
  <c r="F70" i="4"/>
  <c r="G70" i="4"/>
  <c r="F97" i="3"/>
  <c r="G97" i="3"/>
  <c r="F65" i="3"/>
  <c r="G65" i="3"/>
  <c r="G49" i="3"/>
  <c r="F49" i="3"/>
  <c r="F33" i="3"/>
  <c r="G33" i="3"/>
  <c r="F100" i="3"/>
  <c r="G100" i="3"/>
  <c r="F20" i="3"/>
  <c r="G20" i="3"/>
  <c r="F87" i="3"/>
  <c r="G87" i="3"/>
  <c r="F55" i="3"/>
  <c r="G55" i="3"/>
  <c r="F54" i="4"/>
  <c r="G54" i="4"/>
  <c r="G26" i="3"/>
  <c r="F26" i="3"/>
  <c r="F83" i="3"/>
  <c r="G83" i="3"/>
  <c r="F3" i="3"/>
  <c r="G3" i="3"/>
  <c r="G38" i="4"/>
  <c r="F38" i="4"/>
  <c r="G6" i="2"/>
  <c r="F6" i="2"/>
  <c r="F18" i="2"/>
  <c r="F34" i="2"/>
  <c r="F50" i="2"/>
  <c r="F66" i="2"/>
  <c r="F82" i="2"/>
  <c r="F98" i="2"/>
  <c r="F11" i="2"/>
  <c r="F27" i="2"/>
  <c r="F43" i="2"/>
  <c r="F59" i="2"/>
  <c r="F75" i="2"/>
  <c r="F91" i="2"/>
  <c r="F8" i="2"/>
  <c r="F24" i="2"/>
  <c r="F40" i="2"/>
  <c r="F56" i="2"/>
  <c r="F72" i="2"/>
  <c r="F88" i="2"/>
  <c r="F5" i="2"/>
  <c r="F21" i="2"/>
  <c r="F37" i="2"/>
  <c r="F53" i="2"/>
  <c r="F69" i="2"/>
  <c r="F85" i="2"/>
  <c r="F101" i="2"/>
  <c r="F22" i="2"/>
  <c r="F38" i="2"/>
  <c r="F54" i="2"/>
  <c r="F70" i="2"/>
  <c r="F86" i="2"/>
  <c r="F2" i="2"/>
  <c r="F15" i="2"/>
  <c r="F31" i="2"/>
  <c r="F47" i="2"/>
  <c r="F63" i="2"/>
  <c r="F79" i="2"/>
  <c r="F95" i="2"/>
  <c r="F12" i="2"/>
  <c r="F28" i="2"/>
  <c r="F44" i="2"/>
  <c r="F60" i="2"/>
  <c r="F76" i="2"/>
  <c r="F92" i="2"/>
  <c r="F9" i="2"/>
  <c r="F25" i="2"/>
  <c r="F41" i="2"/>
  <c r="F57" i="2"/>
  <c r="F73" i="2"/>
  <c r="F89" i="2"/>
  <c r="F26" i="2"/>
  <c r="F58" i="2"/>
  <c r="F90" i="2"/>
  <c r="F19" i="2"/>
  <c r="F35" i="2"/>
  <c r="F51" i="2"/>
  <c r="F67" i="2"/>
  <c r="F83" i="2"/>
  <c r="F99" i="2"/>
  <c r="F16" i="2"/>
  <c r="F32" i="2"/>
  <c r="F48" i="2"/>
  <c r="F64" i="2"/>
  <c r="F80" i="2"/>
  <c r="F96" i="2"/>
  <c r="F13" i="2"/>
  <c r="F29" i="2"/>
  <c r="F45" i="2"/>
  <c r="F61" i="2"/>
  <c r="F77" i="2"/>
  <c r="F93" i="2"/>
  <c r="F10" i="2"/>
  <c r="F42" i="2"/>
  <c r="F74" i="2"/>
  <c r="F3" i="2"/>
  <c r="F14" i="2"/>
  <c r="F30" i="2"/>
  <c r="F46" i="2"/>
  <c r="F62" i="2"/>
  <c r="F78" i="2"/>
  <c r="F94" i="2"/>
  <c r="F7" i="2"/>
  <c r="F23" i="2"/>
  <c r="F39" i="2"/>
  <c r="F55" i="2"/>
  <c r="F71" i="2"/>
  <c r="F87" i="2"/>
  <c r="F4" i="2"/>
  <c r="F20" i="2"/>
  <c r="F36" i="2"/>
  <c r="F52" i="2"/>
  <c r="F68" i="2"/>
  <c r="F84" i="2"/>
  <c r="F100" i="2"/>
  <c r="F17" i="2"/>
  <c r="F33" i="2"/>
  <c r="F49" i="2"/>
  <c r="F65" i="2"/>
  <c r="F81" i="2"/>
  <c r="F97" i="2"/>
  <c r="B11" i="2" l="1"/>
  <c r="L5" i="1"/>
  <c r="L6" i="1" l="1"/>
  <c r="F6" i="3"/>
  <c r="G6" i="3"/>
  <c r="G8" i="3"/>
  <c r="F8" i="3"/>
  <c r="F7" i="3"/>
  <c r="G7" i="3"/>
  <c r="F5" i="3"/>
  <c r="G5" i="3"/>
  <c r="I5" i="1" l="1"/>
  <c r="B11" i="3"/>
  <c r="I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<sst xmlns="http://schemas.openxmlformats.org/spreadsheetml/2006/main" count="50" uniqueCount="29">
  <si>
    <t>C_se</t>
  </si>
  <si>
    <t>T_e</t>
  </si>
  <si>
    <t>T_f</t>
  </si>
  <si>
    <t>C_e</t>
  </si>
  <si>
    <t>C_0</t>
  </si>
  <si>
    <t xml:space="preserve">k = </t>
  </si>
  <si>
    <t xml:space="preserve">m_l = </t>
  </si>
  <si>
    <t>fs</t>
  </si>
  <si>
    <t>C_l</t>
  </si>
  <si>
    <t>k</t>
  </si>
  <si>
    <t>m_l</t>
  </si>
  <si>
    <t>f_p</t>
  </si>
  <si>
    <t>f_e</t>
  </si>
  <si>
    <t xml:space="preserve">Fraksjon primær: </t>
  </si>
  <si>
    <t>Fraksjon eutektisk:</t>
  </si>
  <si>
    <t>C_s (eq.2)</t>
  </si>
  <si>
    <t>T_l</t>
  </si>
  <si>
    <t>Smeltepunkt, rent metall [K]</t>
  </si>
  <si>
    <t>Eutektisk temperatur [K]</t>
  </si>
  <si>
    <t>Eutektisk sammensetning [–]</t>
  </si>
  <si>
    <t>Metningspunkt, fast løsning ved T_e [–]</t>
  </si>
  <si>
    <t>Total sammensetning [–]</t>
  </si>
  <si>
    <t>INPUT</t>
  </si>
  <si>
    <t>alfa merket</t>
  </si>
  <si>
    <t>Grad av diffusjon i fast fase [–]</t>
  </si>
  <si>
    <t>Likevektskrystalisasjon</t>
  </si>
  <si>
    <t>Ingen fast-fase diffusjon</t>
  </si>
  <si>
    <t>Krystalisasjon med begrenset fast-fase diffusjon</t>
  </si>
  <si>
    <t>Beregnet data for fasediagram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</si>
</sst>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medium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medium">
        <color indexed="64"/>
      </left>
      <right style="thin">
        <color theme="6" tint="0.39997558519241921"/>
      </right>
      <top style="thin">
        <color theme="6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6" tint="0.39997558519241921"/>
      </left>
      <right style="medium">
        <color indexed="64"/>
      </right>
      <top style="thin">
        <color theme="6" tint="0.3999755851924192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2" borderId="4" xfId="0" applyFill="1" applyBorder="1"/>
    <xf numFmtId="0" fontId="0" fillId="3" borderId="5" xfId="0" applyFill="1" applyBorder="1"/>
    <xf numFmtId="0" fontId="0" fillId="2" borderId="6" xfId="0" applyFill="1" applyBorder="1"/>
    <xf numFmtId="0" fontId="0" fillId="0" borderId="7" xfId="0" applyBorder="1"/>
    <xf numFmtId="0" fontId="0" fillId="3" borderId="8" xfId="0" applyFill="1" applyBorder="1"/>
    <xf numFmtId="0" fontId="0" fillId="0" borderId="0" xfId="0" applyAlignment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0" fillId="0" borderId="10" xfId="0" applyNumberForma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right"/>
    </xf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Temperatur- og konsentrasjonsutvikling under krystallisering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9.4852577734352544E-2"/>
          <c:y val="9.8121693121693124E-2"/>
          <c:w val="0.81439163170297146"/>
          <c:h val="0.65791421905595138"/>
        </c:manualLayout>
      </c:layout>
      <c:lineChart>
        <c:grouping val="standard"/>
        <c:varyColors val="0"/>
        <c:ser>
          <c:idx val="0"/>
          <c:order val="0"/>
          <c:tx>
            <c:v>C_l, Non-eq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'ingen fast fase diffusjon'!$E$2:$E$101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'ingen fast fase diffusjon'!$D$2:$D$101</c:f>
              <c:numCache>
                <c:formatCode>0.00</c:formatCode>
                <c:ptCount val="100"/>
                <c:pt idx="0">
                  <c:v>0.3</c:v>
                </c:pt>
                <c:pt idx="1">
                  <c:v>0.3020168161856352</c:v>
                </c:pt>
                <c:pt idx="2">
                  <c:v>0.3040678739936537</c:v>
                </c:pt>
                <c:pt idx="3">
                  <c:v>0.30615411316983382</c:v>
                </c:pt>
                <c:pt idx="4">
                  <c:v>0.30827650929130873</c:v>
                </c:pt>
                <c:pt idx="5">
                  <c:v>0.3104360755236501</c:v>
                </c:pt>
                <c:pt idx="6">
                  <c:v>0.31263386448368985</c:v>
                </c:pt>
                <c:pt idx="7">
                  <c:v>0.31487097021564758</c:v>
                </c:pt>
                <c:pt idx="8">
                  <c:v>0.31714853028875739</c:v>
                </c:pt>
                <c:pt idx="9">
                  <c:v>0.31946772802528023</c:v>
                </c:pt>
                <c:pt idx="10">
                  <c:v>0.32182979486854324</c:v>
                </c:pt>
                <c:pt idx="11">
                  <c:v>0.32423601290147347</c:v>
                </c:pt>
                <c:pt idx="12">
                  <c:v>0.32668771752700798</c:v>
                </c:pt>
                <c:pt idx="13">
                  <c:v>0.32918630032276003</c:v>
                </c:pt>
                <c:pt idx="14">
                  <c:v>0.33173321208342388</c:v>
                </c:pt>
                <c:pt idx="15">
                  <c:v>0.3343299660656151</c:v>
                </c:pt>
                <c:pt idx="16">
                  <c:v>0.33697814145118093</c:v>
                </c:pt>
                <c:pt idx="17">
                  <c:v>0.33967938704649298</c:v>
                </c:pt>
                <c:pt idx="18">
                  <c:v>0.34243542523687159</c:v>
                </c:pt>
                <c:pt idx="19">
                  <c:v>0.34524805621709542</c:v>
                </c:pt>
                <c:pt idx="20">
                  <c:v>0.34811916252095843</c:v>
                </c:pt>
                <c:pt idx="21">
                  <c:v>0.35105071387505632</c:v>
                </c:pt>
                <c:pt idx="22">
                  <c:v>0.35404477240445725</c:v>
                </c:pt>
                <c:pt idx="23">
                  <c:v>0.35710349822065807</c:v>
                </c:pt>
                <c:pt idx="24">
                  <c:v>0.36022915542528683</c:v>
                </c:pt>
                <c:pt idx="25">
                  <c:v>0.36342411856642792</c:v>
                </c:pt>
                <c:pt idx="26">
                  <c:v>0.36669087958825436</c:v>
                </c:pt>
                <c:pt idx="27">
                  <c:v>0.3700320553189192</c:v>
                </c:pt>
                <c:pt idx="28">
                  <c:v>0.37345039554643039</c:v>
                </c:pt>
                <c:pt idx="29">
                  <c:v>0.3769487917375921</c:v>
                </c:pt>
                <c:pt idx="30">
                  <c:v>0.38053028646111459</c:v>
                </c:pt>
                <c:pt idx="31">
                  <c:v>0.38419808358276575</c:v>
                </c:pt>
                <c:pt idx="32">
                  <c:v>0.38795555930807463</c:v>
                </c:pt>
                <c:pt idx="33">
                  <c:v>0.39180627415671376</c:v>
                </c:pt>
                <c:pt idx="34">
                  <c:v>0.39575398596243688</c:v>
                </c:pt>
                <c:pt idx="35">
                  <c:v>0.39980266400349368</c:v>
                </c:pt>
                <c:pt idx="36">
                  <c:v>0.40395650438097824</c:v>
                </c:pt>
                <c:pt idx="37">
                  <c:v>0.40821994677682838</c:v>
                </c:pt>
                <c:pt idx="38">
                  <c:v>0.4125976927394322</c:v>
                </c:pt>
                <c:pt idx="39">
                  <c:v>0.41709472566334993</c:v>
                </c:pt>
                <c:pt idx="40">
                  <c:v>0.42171633265087466</c:v>
                </c:pt>
                <c:pt idx="41">
                  <c:v>0.42646812846748189</c:v>
                </c:pt>
                <c:pt idx="42">
                  <c:v>0.4313560818311693</c:v>
                </c:pt>
                <c:pt idx="43">
                  <c:v>0.43638654430787888</c:v>
                </c:pt>
                <c:pt idx="44">
                  <c:v>0.44156628212234544</c:v>
                </c:pt>
                <c:pt idx="45">
                  <c:v>0.44690251123671598</c:v>
                </c:pt>
                <c:pt idx="46">
                  <c:v>0.45240293609915117</c:v>
                </c:pt>
                <c:pt idx="47">
                  <c:v>0.45807579252262964</c:v>
                </c:pt>
                <c:pt idx="48">
                  <c:v>0.46392989522181444</c:v>
                </c:pt>
                <c:pt idx="49">
                  <c:v>0.46997469061494201</c:v>
                </c:pt>
                <c:pt idx="50">
                  <c:v>0.47622031559045991</c:v>
                </c:pt>
                <c:pt idx="51">
                  <c:v>0.48267766304725984</c:v>
                </c:pt>
                <c:pt idx="52">
                  <c:v>0.48935845514610815</c:v>
                </c:pt>
                <c:pt idx="53">
                  <c:v>0.4962753253622928</c:v>
                </c:pt>
                <c:pt idx="54">
                  <c:v>0.503441910610542</c:v>
                </c:pt>
                <c:pt idx="55">
                  <c:v>0.51087295492903562</c:v>
                </c:pt>
                <c:pt idx="56">
                  <c:v>0.51858442646746261</c:v>
                </c:pt>
                <c:pt idx="57">
                  <c:v>0.52659364983401713</c:v>
                </c:pt>
                <c:pt idx="58">
                  <c:v>0.53491945622989345</c:v>
                </c:pt>
                <c:pt idx="59">
                  <c:v>0.54358235425218793</c:v>
                </c:pt>
                <c:pt idx="60">
                  <c:v>0.55260472479605827</c:v>
                </c:pt>
                <c:pt idx="61">
                  <c:v>0.56201104415867742</c:v>
                </c:pt>
                <c:pt idx="62">
                  <c:v>0.57182814027171669</c:v>
                </c:pt>
                <c:pt idx="63">
                  <c:v>0.58208548800553972</c:v>
                </c:pt>
                <c:pt idx="64">
                  <c:v>0.59281555074834413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5649-94DA-14EA9F221FAE}"/>
            </c:ext>
          </c:extLst>
        </c:ser>
        <c:ser>
          <c:idx val="1"/>
          <c:order val="1"/>
          <c:tx>
            <c:v>C_s, Non-eq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'ingen fast fase diffusjon'!$E$2:$E$101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'ingen fast fase diffusjon'!$F$2:$F$102</c:f>
              <c:numCache>
                <c:formatCode>0.00</c:formatCode>
                <c:ptCount val="101"/>
                <c:pt idx="0">
                  <c:v>0.1</c:v>
                </c:pt>
                <c:pt idx="1">
                  <c:v>0.10067227206187841</c:v>
                </c:pt>
                <c:pt idx="2">
                  <c:v>0.10135595799788458</c:v>
                </c:pt>
                <c:pt idx="3">
                  <c:v>0.10205137105661129</c:v>
                </c:pt>
                <c:pt idx="4">
                  <c:v>0.10275883643043625</c:v>
                </c:pt>
                <c:pt idx="5">
                  <c:v>0.10347869184121671</c:v>
                </c:pt>
                <c:pt idx="6">
                  <c:v>0.10421128816122996</c:v>
                </c:pt>
                <c:pt idx="7">
                  <c:v>0.10495699007188254</c:v>
                </c:pt>
                <c:pt idx="8">
                  <c:v>0.10571617676291914</c:v>
                </c:pt>
                <c:pt idx="9">
                  <c:v>0.10648924267509342</c:v>
                </c:pt>
                <c:pt idx="10">
                  <c:v>0.10727659828951443</c:v>
                </c:pt>
                <c:pt idx="11">
                  <c:v>0.10807867096715784</c:v>
                </c:pt>
                <c:pt idx="12">
                  <c:v>0.10889590584233601</c:v>
                </c:pt>
                <c:pt idx="13">
                  <c:v>0.10972876677425336</c:v>
                </c:pt>
                <c:pt idx="14">
                  <c:v>0.11057773736114131</c:v>
                </c:pt>
                <c:pt idx="15">
                  <c:v>0.11144332202187171</c:v>
                </c:pt>
                <c:pt idx="16">
                  <c:v>0.11232604715039365</c:v>
                </c:pt>
                <c:pt idx="17">
                  <c:v>0.11322646234883101</c:v>
                </c:pt>
                <c:pt idx="18">
                  <c:v>0.11414514174562387</c:v>
                </c:pt>
                <c:pt idx="19">
                  <c:v>0.11508268540569849</c:v>
                </c:pt>
                <c:pt idx="20">
                  <c:v>0.11603972084031949</c:v>
                </c:pt>
                <c:pt idx="21">
                  <c:v>0.11701690462501879</c:v>
                </c:pt>
                <c:pt idx="22">
                  <c:v>0.11801492413481909</c:v>
                </c:pt>
                <c:pt idx="23">
                  <c:v>0.11903449940688604</c:v>
                </c:pt>
                <c:pt idx="24">
                  <c:v>0.12007638514176229</c:v>
                </c:pt>
                <c:pt idx="25">
                  <c:v>0.12114137285547599</c:v>
                </c:pt>
                <c:pt idx="26">
                  <c:v>0.1222302931960848</c:v>
                </c:pt>
                <c:pt idx="27">
                  <c:v>0.12334401843963974</c:v>
                </c:pt>
                <c:pt idx="28">
                  <c:v>0.12448346518214348</c:v>
                </c:pt>
                <c:pt idx="29">
                  <c:v>0.12564959724586405</c:v>
                </c:pt>
                <c:pt idx="30">
                  <c:v>0.12684342882037156</c:v>
                </c:pt>
                <c:pt idx="31">
                  <c:v>0.12806602786092194</c:v>
                </c:pt>
                <c:pt idx="32">
                  <c:v>0.12931851976935824</c:v>
                </c:pt>
                <c:pt idx="33">
                  <c:v>0.13060209138557127</c:v>
                </c:pt>
                <c:pt idx="34">
                  <c:v>0.1319179953208123</c:v>
                </c:pt>
                <c:pt idx="35">
                  <c:v>0.13326755466783125</c:v>
                </c:pt>
                <c:pt idx="36">
                  <c:v>0.13465216812699277</c:v>
                </c:pt>
                <c:pt idx="37">
                  <c:v>0.13607331559227615</c:v>
                </c:pt>
                <c:pt idx="38">
                  <c:v>0.13753256424647742</c:v>
                </c:pt>
                <c:pt idx="39">
                  <c:v>0.13903157522111667</c:v>
                </c:pt>
                <c:pt idx="40">
                  <c:v>0.1405721108836249</c:v>
                </c:pt>
                <c:pt idx="41">
                  <c:v>0.14215604282249397</c:v>
                </c:pt>
                <c:pt idx="42">
                  <c:v>0.1437853606103898</c:v>
                </c:pt>
                <c:pt idx="43">
                  <c:v>0.14546218143595965</c:v>
                </c:pt>
                <c:pt idx="44">
                  <c:v>0.14718876070744849</c:v>
                </c:pt>
                <c:pt idx="45">
                  <c:v>0.14896750374557202</c:v>
                </c:pt>
                <c:pt idx="46">
                  <c:v>0.15080097869971706</c:v>
                </c:pt>
                <c:pt idx="47">
                  <c:v>0.15269193084087657</c:v>
                </c:pt>
                <c:pt idx="48">
                  <c:v>0.15464329840727151</c:v>
                </c:pt>
                <c:pt idx="49">
                  <c:v>0.15665823020498068</c:v>
                </c:pt>
                <c:pt idx="50">
                  <c:v>0.15874010519682</c:v>
                </c:pt>
                <c:pt idx="51">
                  <c:v>0.16089255434908664</c:v>
                </c:pt>
                <c:pt idx="52">
                  <c:v>0.16311948504870274</c:v>
                </c:pt>
                <c:pt idx="53">
                  <c:v>0.16542510845409761</c:v>
                </c:pt>
                <c:pt idx="54">
                  <c:v>0.16781397020351402</c:v>
                </c:pt>
                <c:pt idx="55">
                  <c:v>0.17029098497634523</c:v>
                </c:pt>
                <c:pt idx="56">
                  <c:v>0.17286147548915423</c:v>
                </c:pt>
                <c:pt idx="57">
                  <c:v>0.17553121661133905</c:v>
                </c:pt>
                <c:pt idx="58">
                  <c:v>0.17830648540996449</c:v>
                </c:pt>
                <c:pt idx="59">
                  <c:v>0.18119411808406266</c:v>
                </c:pt>
                <c:pt idx="60">
                  <c:v>0.18420157493201944</c:v>
                </c:pt>
                <c:pt idx="61">
                  <c:v>0.18733701471955916</c:v>
                </c:pt>
                <c:pt idx="62">
                  <c:v>0.19060938009057224</c:v>
                </c:pt>
                <c:pt idx="63">
                  <c:v>0.1940284960018466</c:v>
                </c:pt>
                <c:pt idx="64">
                  <c:v>0.1976051835827814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4-5649-94DA-14EA9F221FAE}"/>
            </c:ext>
          </c:extLst>
        </c:ser>
        <c:ser>
          <c:idx val="3"/>
          <c:order val="3"/>
          <c:tx>
            <c:v>C_l, Eq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likevektskrystalisasjon!$E$2:$E$101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likevektskrystalisasjon!$D$2:$D$101</c:f>
              <c:numCache>
                <c:formatCode>0.00</c:formatCode>
                <c:ptCount val="100"/>
                <c:pt idx="0">
                  <c:v>0.3</c:v>
                </c:pt>
                <c:pt idx="1">
                  <c:v>0.3020134228187919</c:v>
                </c:pt>
                <c:pt idx="2">
                  <c:v>0.30405405405405406</c:v>
                </c:pt>
                <c:pt idx="3">
                  <c:v>0.30612244897959184</c:v>
                </c:pt>
                <c:pt idx="4">
                  <c:v>0.30821917808219174</c:v>
                </c:pt>
                <c:pt idx="5">
                  <c:v>0.31034482758620691</c:v>
                </c:pt>
                <c:pt idx="6">
                  <c:v>0.3125</c:v>
                </c:pt>
                <c:pt idx="7">
                  <c:v>0.31468531468531469</c:v>
                </c:pt>
                <c:pt idx="8">
                  <c:v>0.31690140845070419</c:v>
                </c:pt>
                <c:pt idx="9">
                  <c:v>0.31914893617021273</c:v>
                </c:pt>
                <c:pt idx="10">
                  <c:v>0.3214285714285714</c:v>
                </c:pt>
                <c:pt idx="11">
                  <c:v>0.32374100719424459</c:v>
                </c:pt>
                <c:pt idx="12">
                  <c:v>0.32608695652173908</c:v>
                </c:pt>
                <c:pt idx="13">
                  <c:v>0.32846715328467158</c:v>
                </c:pt>
                <c:pt idx="14">
                  <c:v>0.33088235294117646</c:v>
                </c:pt>
                <c:pt idx="15">
                  <c:v>0.33333333333333331</c:v>
                </c:pt>
                <c:pt idx="16">
                  <c:v>0.33582089552238809</c:v>
                </c:pt>
                <c:pt idx="17">
                  <c:v>0.33834586466165417</c:v>
                </c:pt>
                <c:pt idx="18">
                  <c:v>0.34090909090909088</c:v>
                </c:pt>
                <c:pt idx="19">
                  <c:v>0.34351145038167935</c:v>
                </c:pt>
                <c:pt idx="20">
                  <c:v>0.3461538461538462</c:v>
                </c:pt>
                <c:pt idx="21">
                  <c:v>0.34883720930232559</c:v>
                </c:pt>
                <c:pt idx="22">
                  <c:v>0.35156250000000006</c:v>
                </c:pt>
                <c:pt idx="23">
                  <c:v>0.35433070866141736</c:v>
                </c:pt>
                <c:pt idx="24">
                  <c:v>0.35714285714285715</c:v>
                </c:pt>
                <c:pt idx="25">
                  <c:v>0.36000000000000004</c:v>
                </c:pt>
                <c:pt idx="26">
                  <c:v>0.36290322580645162</c:v>
                </c:pt>
                <c:pt idx="27">
                  <c:v>0.3658536585365853</c:v>
                </c:pt>
                <c:pt idx="28">
                  <c:v>0.36885245901639346</c:v>
                </c:pt>
                <c:pt idx="29">
                  <c:v>0.37190082644628097</c:v>
                </c:pt>
                <c:pt idx="30">
                  <c:v>0.37499999999999994</c:v>
                </c:pt>
                <c:pt idx="31">
                  <c:v>0.37815126050420172</c:v>
                </c:pt>
                <c:pt idx="32">
                  <c:v>0.38135593220338981</c:v>
                </c:pt>
                <c:pt idx="33">
                  <c:v>0.38461538461538458</c:v>
                </c:pt>
                <c:pt idx="34">
                  <c:v>0.38793103448275867</c:v>
                </c:pt>
                <c:pt idx="35">
                  <c:v>0.39130434782608697</c:v>
                </c:pt>
                <c:pt idx="36">
                  <c:v>0.39473684210526316</c:v>
                </c:pt>
                <c:pt idx="37">
                  <c:v>0.39823008849557517</c:v>
                </c:pt>
                <c:pt idx="38">
                  <c:v>0.4017857142857143</c:v>
                </c:pt>
                <c:pt idx="39">
                  <c:v>0.40540540540540537</c:v>
                </c:pt>
                <c:pt idx="40">
                  <c:v>0.40909090909090917</c:v>
                </c:pt>
                <c:pt idx="41">
                  <c:v>0.41284403669724773</c:v>
                </c:pt>
                <c:pt idx="42">
                  <c:v>0.41666666666666669</c:v>
                </c:pt>
                <c:pt idx="43">
                  <c:v>0.42056074766355134</c:v>
                </c:pt>
                <c:pt idx="44">
                  <c:v>0.42452830188679253</c:v>
                </c:pt>
                <c:pt idx="45">
                  <c:v>0.4285714285714286</c:v>
                </c:pt>
                <c:pt idx="46">
                  <c:v>0.43269230769230782</c:v>
                </c:pt>
                <c:pt idx="47">
                  <c:v>0.43689320388349523</c:v>
                </c:pt>
                <c:pt idx="48">
                  <c:v>0.44117647058823534</c:v>
                </c:pt>
                <c:pt idx="49">
                  <c:v>0.44554455445544555</c:v>
                </c:pt>
                <c:pt idx="50">
                  <c:v>0.45000000000000007</c:v>
                </c:pt>
                <c:pt idx="51">
                  <c:v>0.45454545454545459</c:v>
                </c:pt>
                <c:pt idx="52">
                  <c:v>0.45918367346938788</c:v>
                </c:pt>
                <c:pt idx="53">
                  <c:v>0.463917525773196</c:v>
                </c:pt>
                <c:pt idx="54">
                  <c:v>0.46875000000000006</c:v>
                </c:pt>
                <c:pt idx="55">
                  <c:v>0.47368421052631599</c:v>
                </c:pt>
                <c:pt idx="56">
                  <c:v>0.47872340425531928</c:v>
                </c:pt>
                <c:pt idx="57">
                  <c:v>0.48387096774193555</c:v>
                </c:pt>
                <c:pt idx="58">
                  <c:v>0.48913043478260887</c:v>
                </c:pt>
                <c:pt idx="59">
                  <c:v>0.49450549450549464</c:v>
                </c:pt>
                <c:pt idx="60">
                  <c:v>0.50000000000000011</c:v>
                </c:pt>
                <c:pt idx="61">
                  <c:v>0.50561797752809012</c:v>
                </c:pt>
                <c:pt idx="62">
                  <c:v>0.51136363636363658</c:v>
                </c:pt>
                <c:pt idx="63">
                  <c:v>0.51724137931034497</c:v>
                </c:pt>
                <c:pt idx="64">
                  <c:v>0.52325581395348864</c:v>
                </c:pt>
                <c:pt idx="65">
                  <c:v>0.52941176470588258</c:v>
                </c:pt>
                <c:pt idx="66">
                  <c:v>0.53571428571428581</c:v>
                </c:pt>
                <c:pt idx="67">
                  <c:v>0.54216867469879526</c:v>
                </c:pt>
                <c:pt idx="68">
                  <c:v>0.54878048780487831</c:v>
                </c:pt>
                <c:pt idx="69">
                  <c:v>0.55555555555555569</c:v>
                </c:pt>
                <c:pt idx="70">
                  <c:v>0.56250000000000033</c:v>
                </c:pt>
                <c:pt idx="71">
                  <c:v>0.56962025316455722</c:v>
                </c:pt>
                <c:pt idx="72">
                  <c:v>0.57692307692307709</c:v>
                </c:pt>
                <c:pt idx="73">
                  <c:v>0.5844155844155845</c:v>
                </c:pt>
                <c:pt idx="74">
                  <c:v>0.59210526315789502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C-DA44-9B29-7C4EE3665386}"/>
            </c:ext>
          </c:extLst>
        </c:ser>
        <c:ser>
          <c:idx val="4"/>
          <c:order val="4"/>
          <c:tx>
            <c:v>C_s, Eq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likevektskrystalisasjon!$E$2:$E$102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likevektskrystalisasjon!$F$2:$F$102</c:f>
              <c:numCache>
                <c:formatCode>0.00</c:formatCode>
                <c:ptCount val="101"/>
                <c:pt idx="0">
                  <c:v>0.1</c:v>
                </c:pt>
                <c:pt idx="1">
                  <c:v>0.10067114093959731</c:v>
                </c:pt>
                <c:pt idx="2">
                  <c:v>0.10135135135135136</c:v>
                </c:pt>
                <c:pt idx="3">
                  <c:v>0.10204081632653063</c:v>
                </c:pt>
                <c:pt idx="4">
                  <c:v>0.10273972602739725</c:v>
                </c:pt>
                <c:pt idx="5">
                  <c:v>0.10344827586206898</c:v>
                </c:pt>
                <c:pt idx="6">
                  <c:v>0.10416666666666669</c:v>
                </c:pt>
                <c:pt idx="7">
                  <c:v>0.10489510489510491</c:v>
                </c:pt>
                <c:pt idx="8">
                  <c:v>0.10563380281690141</c:v>
                </c:pt>
                <c:pt idx="9">
                  <c:v>0.10638297872340426</c:v>
                </c:pt>
                <c:pt idx="10">
                  <c:v>0.10714285714285715</c:v>
                </c:pt>
                <c:pt idx="11">
                  <c:v>0.10791366906474821</c:v>
                </c:pt>
                <c:pt idx="12">
                  <c:v>0.10869565217391304</c:v>
                </c:pt>
                <c:pt idx="13">
                  <c:v>0.10948905109489054</c:v>
                </c:pt>
                <c:pt idx="14">
                  <c:v>0.11029411764705883</c:v>
                </c:pt>
                <c:pt idx="15">
                  <c:v>0.11111111111111112</c:v>
                </c:pt>
                <c:pt idx="16">
                  <c:v>0.1119402985074627</c:v>
                </c:pt>
                <c:pt idx="17">
                  <c:v>0.11278195488721807</c:v>
                </c:pt>
                <c:pt idx="18">
                  <c:v>0.11363636363636365</c:v>
                </c:pt>
                <c:pt idx="19">
                  <c:v>0.11450381679389313</c:v>
                </c:pt>
                <c:pt idx="20">
                  <c:v>0.11538461538461542</c:v>
                </c:pt>
                <c:pt idx="21">
                  <c:v>0.11627906976744187</c:v>
                </c:pt>
                <c:pt idx="22">
                  <c:v>0.11718750000000003</c:v>
                </c:pt>
                <c:pt idx="23">
                  <c:v>0.11811023622047247</c:v>
                </c:pt>
                <c:pt idx="24">
                  <c:v>0.11904761904761907</c:v>
                </c:pt>
                <c:pt idx="25">
                  <c:v>0.12000000000000002</c:v>
                </c:pt>
                <c:pt idx="26">
                  <c:v>0.12096774193548389</c:v>
                </c:pt>
                <c:pt idx="27">
                  <c:v>0.12195121951219512</c:v>
                </c:pt>
                <c:pt idx="28">
                  <c:v>0.12295081967213117</c:v>
                </c:pt>
                <c:pt idx="29">
                  <c:v>0.12396694214876033</c:v>
                </c:pt>
                <c:pt idx="30">
                  <c:v>0.125</c:v>
                </c:pt>
                <c:pt idx="31">
                  <c:v>0.12605042016806725</c:v>
                </c:pt>
                <c:pt idx="32">
                  <c:v>0.12711864406779663</c:v>
                </c:pt>
                <c:pt idx="33">
                  <c:v>0.12820512820512822</c:v>
                </c:pt>
                <c:pt idx="34">
                  <c:v>0.12931034482758624</c:v>
                </c:pt>
                <c:pt idx="35">
                  <c:v>0.13043478260869568</c:v>
                </c:pt>
                <c:pt idx="36">
                  <c:v>0.13157894736842107</c:v>
                </c:pt>
                <c:pt idx="37">
                  <c:v>0.13274336283185842</c:v>
                </c:pt>
                <c:pt idx="38">
                  <c:v>0.13392857142857145</c:v>
                </c:pt>
                <c:pt idx="39">
                  <c:v>0.13513513513513514</c:v>
                </c:pt>
                <c:pt idx="40">
                  <c:v>0.13636363636363641</c:v>
                </c:pt>
                <c:pt idx="41">
                  <c:v>0.1376146788990826</c:v>
                </c:pt>
                <c:pt idx="42">
                  <c:v>0.13888888888888892</c:v>
                </c:pt>
                <c:pt idx="43">
                  <c:v>0.14018691588785046</c:v>
                </c:pt>
                <c:pt idx="44">
                  <c:v>0.1415094339622642</c:v>
                </c:pt>
                <c:pt idx="45">
                  <c:v>0.14285714285714288</c:v>
                </c:pt>
                <c:pt idx="46">
                  <c:v>0.1442307692307693</c:v>
                </c:pt>
                <c:pt idx="47">
                  <c:v>0.14563106796116509</c:v>
                </c:pt>
                <c:pt idx="48">
                  <c:v>0.1470588235294118</c:v>
                </c:pt>
                <c:pt idx="49">
                  <c:v>0.14851485148514854</c:v>
                </c:pt>
                <c:pt idx="50">
                  <c:v>0.15000000000000005</c:v>
                </c:pt>
                <c:pt idx="51">
                  <c:v>0.15151515151515155</c:v>
                </c:pt>
                <c:pt idx="52">
                  <c:v>0.15306122448979598</c:v>
                </c:pt>
                <c:pt idx="53">
                  <c:v>0.15463917525773202</c:v>
                </c:pt>
                <c:pt idx="54">
                  <c:v>0.15625000000000003</c:v>
                </c:pt>
                <c:pt idx="55">
                  <c:v>0.15789473684210534</c:v>
                </c:pt>
                <c:pt idx="56">
                  <c:v>0.15957446808510645</c:v>
                </c:pt>
                <c:pt idx="57">
                  <c:v>0.16129032258064521</c:v>
                </c:pt>
                <c:pt idx="58">
                  <c:v>0.16304347826086965</c:v>
                </c:pt>
                <c:pt idx="59">
                  <c:v>0.16483516483516489</c:v>
                </c:pt>
                <c:pt idx="60">
                  <c:v>0.16666666666666671</c:v>
                </c:pt>
                <c:pt idx="61">
                  <c:v>0.16853932584269674</c:v>
                </c:pt>
                <c:pt idx="62">
                  <c:v>0.17045454545454555</c:v>
                </c:pt>
                <c:pt idx="63">
                  <c:v>0.17241379310344834</c:v>
                </c:pt>
                <c:pt idx="64">
                  <c:v>0.17441860465116291</c:v>
                </c:pt>
                <c:pt idx="65">
                  <c:v>0.17647058823529421</c:v>
                </c:pt>
                <c:pt idx="66">
                  <c:v>0.17857142857142863</c:v>
                </c:pt>
                <c:pt idx="67">
                  <c:v>0.18072289156626511</c:v>
                </c:pt>
                <c:pt idx="68">
                  <c:v>0.18292682926829279</c:v>
                </c:pt>
                <c:pt idx="69">
                  <c:v>0.18518518518518526</c:v>
                </c:pt>
                <c:pt idx="70">
                  <c:v>0.18750000000000014</c:v>
                </c:pt>
                <c:pt idx="71">
                  <c:v>0.18987341772151908</c:v>
                </c:pt>
                <c:pt idx="72">
                  <c:v>0.19230769230769237</c:v>
                </c:pt>
                <c:pt idx="73">
                  <c:v>0.19480519480519484</c:v>
                </c:pt>
                <c:pt idx="74">
                  <c:v>0.19736842105263169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C-DA44-9B29-7C4EE366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77200"/>
        <c:axId val="1048867552"/>
      </c:lineChart>
      <c:lineChart>
        <c:grouping val="standard"/>
        <c:varyColors val="0"/>
        <c:ser>
          <c:idx val="2"/>
          <c:order val="2"/>
          <c:tx>
            <c:v>T_l, Non-eq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likevektskrystalisasjon!$E$2:$E$101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'ingen fast fase diffusjon'!$G$2:$G$101</c:f>
              <c:numCache>
                <c:formatCode>0</c:formatCode>
                <c:ptCount val="100"/>
                <c:pt idx="0">
                  <c:v>700</c:v>
                </c:pt>
                <c:pt idx="1">
                  <c:v>699.3277279381216</c:v>
                </c:pt>
                <c:pt idx="2">
                  <c:v>698.64404200211538</c:v>
                </c:pt>
                <c:pt idx="3">
                  <c:v>697.94862894338871</c:v>
                </c:pt>
                <c:pt idx="4">
                  <c:v>697.2411635695637</c:v>
                </c:pt>
                <c:pt idx="5">
                  <c:v>696.52130815878331</c:v>
                </c:pt>
                <c:pt idx="6">
                  <c:v>695.78871183877004</c:v>
                </c:pt>
                <c:pt idx="7">
                  <c:v>695.0430099281175</c:v>
                </c:pt>
                <c:pt idx="8">
                  <c:v>694.28382323708081</c:v>
                </c:pt>
                <c:pt idx="9">
                  <c:v>693.51075732490654</c:v>
                </c:pt>
                <c:pt idx="10">
                  <c:v>692.72340171048563</c:v>
                </c:pt>
                <c:pt idx="11">
                  <c:v>691.92132903284221</c:v>
                </c:pt>
                <c:pt idx="12">
                  <c:v>691.10409415766401</c:v>
                </c:pt>
                <c:pt idx="13">
                  <c:v>690.27123322574664</c:v>
                </c:pt>
                <c:pt idx="14">
                  <c:v>689.42226263885868</c:v>
                </c:pt>
                <c:pt idx="15">
                  <c:v>688.55667797812828</c:v>
                </c:pt>
                <c:pt idx="16">
                  <c:v>687.67395284960639</c:v>
                </c:pt>
                <c:pt idx="17">
                  <c:v>686.77353765116902</c:v>
                </c:pt>
                <c:pt idx="18">
                  <c:v>685.85485825437615</c:v>
                </c:pt>
                <c:pt idx="19">
                  <c:v>684.9173145943015</c:v>
                </c:pt>
                <c:pt idx="20">
                  <c:v>683.96027915968057</c:v>
                </c:pt>
                <c:pt idx="21">
                  <c:v>682.98309537498119</c:v>
                </c:pt>
                <c:pt idx="22">
                  <c:v>681.98507586518087</c:v>
                </c:pt>
                <c:pt idx="23">
                  <c:v>680.96550059311392</c:v>
                </c:pt>
                <c:pt idx="24">
                  <c:v>679.92361485823767</c:v>
                </c:pt>
                <c:pt idx="25">
                  <c:v>678.85862714452401</c:v>
                </c:pt>
                <c:pt idx="26">
                  <c:v>677.76970680391514</c:v>
                </c:pt>
                <c:pt idx="27">
                  <c:v>676.65598156036026</c:v>
                </c:pt>
                <c:pt idx="28">
                  <c:v>675.5165348178565</c:v>
                </c:pt>
                <c:pt idx="29">
                  <c:v>674.35040275413598</c:v>
                </c:pt>
                <c:pt idx="30">
                  <c:v>673.15657117962849</c:v>
                </c:pt>
                <c:pt idx="31">
                  <c:v>671.93397213907804</c:v>
                </c:pt>
                <c:pt idx="32">
                  <c:v>670.6814802306418</c:v>
                </c:pt>
                <c:pt idx="33">
                  <c:v>669.39790861442873</c:v>
                </c:pt>
                <c:pt idx="34">
                  <c:v>668.08200467918766</c:v>
                </c:pt>
                <c:pt idx="35">
                  <c:v>666.73244533216871</c:v>
                </c:pt>
                <c:pt idx="36">
                  <c:v>665.34783187300718</c:v>
                </c:pt>
                <c:pt idx="37">
                  <c:v>663.92668440772388</c:v>
                </c:pt>
                <c:pt idx="38">
                  <c:v>662.46743575352252</c:v>
                </c:pt>
                <c:pt idx="39">
                  <c:v>660.96842477888333</c:v>
                </c:pt>
                <c:pt idx="40">
                  <c:v>659.42788911637513</c:v>
                </c:pt>
                <c:pt idx="41">
                  <c:v>657.84395717750601</c:v>
                </c:pt>
                <c:pt idx="42">
                  <c:v>656.21463938961028</c:v>
                </c:pt>
                <c:pt idx="43">
                  <c:v>654.53781856404032</c:v>
                </c:pt>
                <c:pt idx="44">
                  <c:v>652.81123929255148</c:v>
                </c:pt>
                <c:pt idx="45">
                  <c:v>651.032496254428</c:v>
                </c:pt>
                <c:pt idx="46">
                  <c:v>649.19902130028299</c:v>
                </c:pt>
                <c:pt idx="47">
                  <c:v>647.30806915912342</c:v>
                </c:pt>
                <c:pt idx="48">
                  <c:v>645.35670159272854</c:v>
                </c:pt>
                <c:pt idx="49">
                  <c:v>643.34176979501933</c:v>
                </c:pt>
                <c:pt idx="50">
                  <c:v>641.25989480318003</c:v>
                </c:pt>
                <c:pt idx="51">
                  <c:v>639.10744565091341</c:v>
                </c:pt>
                <c:pt idx="52">
                  <c:v>636.8805149512973</c:v>
                </c:pt>
                <c:pt idx="53">
                  <c:v>634.57489154590235</c:v>
                </c:pt>
                <c:pt idx="54">
                  <c:v>632.18602979648597</c:v>
                </c:pt>
                <c:pt idx="55">
                  <c:v>629.70901502365473</c:v>
                </c:pt>
                <c:pt idx="56">
                  <c:v>627.13852451084574</c:v>
                </c:pt>
                <c:pt idx="57">
                  <c:v>624.468783388661</c:v>
                </c:pt>
                <c:pt idx="58">
                  <c:v>621.69351459003553</c:v>
                </c:pt>
                <c:pt idx="59">
                  <c:v>618.80588191593733</c:v>
                </c:pt>
                <c:pt idx="60">
                  <c:v>615.79842506798059</c:v>
                </c:pt>
                <c:pt idx="61">
                  <c:v>612.66298528044081</c:v>
                </c:pt>
                <c:pt idx="62">
                  <c:v>609.39061990942776</c:v>
                </c:pt>
                <c:pt idx="63">
                  <c:v>605.97150399815337</c:v>
                </c:pt>
                <c:pt idx="64">
                  <c:v>602.39481641721864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600</c:v>
                </c:pt>
                <c:pt idx="73">
                  <c:v>600</c:v>
                </c:pt>
                <c:pt idx="74">
                  <c:v>600</c:v>
                </c:pt>
                <c:pt idx="75">
                  <c:v>600</c:v>
                </c:pt>
                <c:pt idx="76">
                  <c:v>600</c:v>
                </c:pt>
                <c:pt idx="77">
                  <c:v>600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600</c:v>
                </c:pt>
                <c:pt idx="97">
                  <c:v>600</c:v>
                </c:pt>
                <c:pt idx="98">
                  <c:v>600</c:v>
                </c:pt>
                <c:pt idx="9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4-5649-94DA-14EA9F221FAE}"/>
            </c:ext>
          </c:extLst>
        </c:ser>
        <c:ser>
          <c:idx val="5"/>
          <c:order val="5"/>
          <c:tx>
            <c:v>T_l, Eq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likevektskrystalisasjon!$E$2:$E$101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likevektskrystalisasjon!$G$2:$G$101</c:f>
              <c:numCache>
                <c:formatCode>0</c:formatCode>
                <c:ptCount val="100"/>
                <c:pt idx="0">
                  <c:v>700</c:v>
                </c:pt>
                <c:pt idx="1">
                  <c:v>699.32885906040269</c:v>
                </c:pt>
                <c:pt idx="2">
                  <c:v>698.64864864864865</c:v>
                </c:pt>
                <c:pt idx="3">
                  <c:v>697.9591836734694</c:v>
                </c:pt>
                <c:pt idx="4">
                  <c:v>697.2602739726027</c:v>
                </c:pt>
                <c:pt idx="5">
                  <c:v>696.55172413793105</c:v>
                </c:pt>
                <c:pt idx="6">
                  <c:v>695.83333333333326</c:v>
                </c:pt>
                <c:pt idx="7">
                  <c:v>695.10489510489515</c:v>
                </c:pt>
                <c:pt idx="8">
                  <c:v>694.36619718309862</c:v>
                </c:pt>
                <c:pt idx="9">
                  <c:v>693.61702127659578</c:v>
                </c:pt>
                <c:pt idx="10">
                  <c:v>692.85714285714289</c:v>
                </c:pt>
                <c:pt idx="11">
                  <c:v>692.08633093525179</c:v>
                </c:pt>
                <c:pt idx="12">
                  <c:v>691.304347826087</c:v>
                </c:pt>
                <c:pt idx="13">
                  <c:v>690.51094890510944</c:v>
                </c:pt>
                <c:pt idx="14">
                  <c:v>689.70588235294122</c:v>
                </c:pt>
                <c:pt idx="15">
                  <c:v>688.88888888888891</c:v>
                </c:pt>
                <c:pt idx="16">
                  <c:v>688.05970149253733</c:v>
                </c:pt>
                <c:pt idx="17">
                  <c:v>687.21804511278197</c:v>
                </c:pt>
                <c:pt idx="18">
                  <c:v>686.36363636363637</c:v>
                </c:pt>
                <c:pt idx="19">
                  <c:v>685.49618320610682</c:v>
                </c:pt>
                <c:pt idx="20">
                  <c:v>684.61538461538453</c:v>
                </c:pt>
                <c:pt idx="21">
                  <c:v>683.72093023255809</c:v>
                </c:pt>
                <c:pt idx="22">
                  <c:v>682.8125</c:v>
                </c:pt>
                <c:pt idx="23">
                  <c:v>681.88976377952758</c:v>
                </c:pt>
                <c:pt idx="24">
                  <c:v>680.95238095238096</c:v>
                </c:pt>
                <c:pt idx="25">
                  <c:v>680</c:v>
                </c:pt>
                <c:pt idx="26">
                  <c:v>679.0322580645161</c:v>
                </c:pt>
                <c:pt idx="27">
                  <c:v>678.04878048780483</c:v>
                </c:pt>
                <c:pt idx="28">
                  <c:v>677.04918032786884</c:v>
                </c:pt>
                <c:pt idx="29">
                  <c:v>676.03305785123962</c:v>
                </c:pt>
                <c:pt idx="30">
                  <c:v>675</c:v>
                </c:pt>
                <c:pt idx="31">
                  <c:v>673.94957983193274</c:v>
                </c:pt>
                <c:pt idx="32">
                  <c:v>672.88135593220341</c:v>
                </c:pt>
                <c:pt idx="33">
                  <c:v>671.79487179487182</c:v>
                </c:pt>
                <c:pt idx="34">
                  <c:v>670.68965517241372</c:v>
                </c:pt>
                <c:pt idx="35">
                  <c:v>669.56521739130426</c:v>
                </c:pt>
                <c:pt idx="36">
                  <c:v>668.42105263157896</c:v>
                </c:pt>
                <c:pt idx="37">
                  <c:v>667.25663716814165</c:v>
                </c:pt>
                <c:pt idx="38">
                  <c:v>666.07142857142856</c:v>
                </c:pt>
                <c:pt idx="39">
                  <c:v>664.8648648648649</c:v>
                </c:pt>
                <c:pt idx="40">
                  <c:v>663.63636363636363</c:v>
                </c:pt>
                <c:pt idx="41">
                  <c:v>662.38532110091739</c:v>
                </c:pt>
                <c:pt idx="42">
                  <c:v>661.11111111111109</c:v>
                </c:pt>
                <c:pt idx="43">
                  <c:v>659.81308411214957</c:v>
                </c:pt>
                <c:pt idx="44">
                  <c:v>658.49056603773579</c:v>
                </c:pt>
                <c:pt idx="45">
                  <c:v>657.14285714285711</c:v>
                </c:pt>
                <c:pt idx="46">
                  <c:v>655.76923076923072</c:v>
                </c:pt>
                <c:pt idx="47">
                  <c:v>654.36893203883494</c:v>
                </c:pt>
                <c:pt idx="48">
                  <c:v>652.94117647058818</c:v>
                </c:pt>
                <c:pt idx="49">
                  <c:v>651.48514851485152</c:v>
                </c:pt>
                <c:pt idx="50">
                  <c:v>650</c:v>
                </c:pt>
                <c:pt idx="51">
                  <c:v>648.4848484848485</c:v>
                </c:pt>
                <c:pt idx="52">
                  <c:v>646.93877551020398</c:v>
                </c:pt>
                <c:pt idx="53">
                  <c:v>645.36082474226805</c:v>
                </c:pt>
                <c:pt idx="54">
                  <c:v>643.75</c:v>
                </c:pt>
                <c:pt idx="55">
                  <c:v>642.10526315789468</c:v>
                </c:pt>
                <c:pt idx="56">
                  <c:v>640.42553191489355</c:v>
                </c:pt>
                <c:pt idx="57">
                  <c:v>638.70967741935476</c:v>
                </c:pt>
                <c:pt idx="58">
                  <c:v>636.95652173913038</c:v>
                </c:pt>
                <c:pt idx="59">
                  <c:v>635.16483516483504</c:v>
                </c:pt>
                <c:pt idx="60">
                  <c:v>633.33333333333326</c:v>
                </c:pt>
                <c:pt idx="61">
                  <c:v>631.46067415730329</c:v>
                </c:pt>
                <c:pt idx="62">
                  <c:v>629.5454545454545</c:v>
                </c:pt>
                <c:pt idx="63">
                  <c:v>627.58620689655163</c:v>
                </c:pt>
                <c:pt idx="64">
                  <c:v>625.58139534883708</c:v>
                </c:pt>
                <c:pt idx="65">
                  <c:v>623.52941176470586</c:v>
                </c:pt>
                <c:pt idx="66">
                  <c:v>621.42857142857133</c:v>
                </c:pt>
                <c:pt idx="67">
                  <c:v>619.27710843373484</c:v>
                </c:pt>
                <c:pt idx="68">
                  <c:v>617.07317073170725</c:v>
                </c:pt>
                <c:pt idx="69">
                  <c:v>614.81481481481478</c:v>
                </c:pt>
                <c:pt idx="70">
                  <c:v>612.49999999999989</c:v>
                </c:pt>
                <c:pt idx="71">
                  <c:v>610.1265822784809</c:v>
                </c:pt>
                <c:pt idx="72">
                  <c:v>607.69230769230762</c:v>
                </c:pt>
                <c:pt idx="73">
                  <c:v>605.19480519480521</c:v>
                </c:pt>
                <c:pt idx="74">
                  <c:v>602.63157894736833</c:v>
                </c:pt>
                <c:pt idx="75">
                  <c:v>600</c:v>
                </c:pt>
                <c:pt idx="76">
                  <c:v>600</c:v>
                </c:pt>
                <c:pt idx="77">
                  <c:v>600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600</c:v>
                </c:pt>
                <c:pt idx="97">
                  <c:v>600</c:v>
                </c:pt>
                <c:pt idx="98">
                  <c:v>600</c:v>
                </c:pt>
                <c:pt idx="9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C-DA44-9B29-7C4EE366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18208"/>
        <c:axId val="1052792784"/>
      </c:lineChart>
      <c:catAx>
        <c:axId val="104887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Fraction solidified [–]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48867552"/>
        <c:crosses val="autoZero"/>
        <c:auto val="1"/>
        <c:lblAlgn val="ctr"/>
        <c:lblOffset val="100"/>
        <c:noMultiLvlLbl val="0"/>
      </c:catAx>
      <c:valAx>
        <c:axId val="10488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of alloying</a:t>
                </a:r>
                <a:r>
                  <a:rPr lang="en-GB" baseline="0"/>
                  <a:t> metal [–]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48877200"/>
        <c:crosses val="autoZero"/>
        <c:crossBetween val="between"/>
      </c:valAx>
      <c:valAx>
        <c:axId val="1052792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52918208"/>
        <c:crosses val="max"/>
        <c:crossBetween val="between"/>
      </c:valAx>
      <c:catAx>
        <c:axId val="10529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79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91674808897059"/>
          <c:y val="0.862764237803608"/>
          <c:w val="0.46669205126731422"/>
          <c:h val="0.1372357621963921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Krystalisasjon med begrenset diffusjon i fast fase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C_l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'begrenset fast fase diffusjon'!$E$2:$E$101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'begrenset fast fase diffusjon'!$D$2:$D$101</c:f>
              <c:numCache>
                <c:formatCode>0.00</c:formatCode>
                <c:ptCount val="100"/>
                <c:pt idx="0">
                  <c:v>0.3</c:v>
                </c:pt>
                <c:pt idx="1">
                  <c:v>0.30201545701012872</c:v>
                </c:pt>
                <c:pt idx="2">
                  <c:v>0.30406233096460672</c:v>
                </c:pt>
                <c:pt idx="3">
                  <c:v>0.30614139520797812</c:v>
                </c:pt>
                <c:pt idx="4">
                  <c:v>0.30825344922770365</c:v>
                </c:pt>
                <c:pt idx="5">
                  <c:v>0.3103993197825109</c:v>
                </c:pt>
                <c:pt idx="6">
                  <c:v>0.31257986209019484</c:v>
                </c:pt>
                <c:pt idx="7">
                  <c:v>0.31479596107857716</c:v>
                </c:pt>
                <c:pt idx="8">
                  <c:v>0.31704853270360261</c:v>
                </c:pt>
                <c:pt idx="9">
                  <c:v>0.31933852533883772</c:v>
                </c:pt>
                <c:pt idx="10">
                  <c:v>0.32166692124095614</c:v>
                </c:pt>
                <c:pt idx="11">
                  <c:v>0.32403473809613026</c:v>
                </c:pt>
                <c:pt idx="12">
                  <c:v>0.32644303065262226</c:v>
                </c:pt>
                <c:pt idx="13">
                  <c:v>0.32889289244526682</c:v>
                </c:pt>
                <c:pt idx="14">
                  <c:v>0.33138545761797428</c:v>
                </c:pt>
                <c:pt idx="15">
                  <c:v>0.33392190285085632</c:v>
                </c:pt>
                <c:pt idx="16">
                  <c:v>0.33650344939909205</c:v>
                </c:pt>
                <c:pt idx="17">
                  <c:v>0.33913136525121385</c:v>
                </c:pt>
                <c:pt idx="18">
                  <c:v>0.3418069674151043</c:v>
                </c:pt>
                <c:pt idx="19">
                  <c:v>0.34453162434066237</c:v>
                </c:pt>
                <c:pt idx="20">
                  <c:v>0.34730675848882742</c:v>
                </c:pt>
                <c:pt idx="21">
                  <c:v>0.35013384905744382</c:v>
                </c:pt>
                <c:pt idx="22">
                  <c:v>0.35301443487532252</c:v>
                </c:pt>
                <c:pt idx="23">
                  <c:v>0.35595011747680788</c:v>
                </c:pt>
                <c:pt idx="24">
                  <c:v>0.35894256437020439</c:v>
                </c:pt>
                <c:pt idx="25">
                  <c:v>0.36199351251456302</c:v>
                </c:pt>
                <c:pt idx="26">
                  <c:v>0.36510477202058744</c:v>
                </c:pt>
                <c:pt idx="27">
                  <c:v>0.36827823009280292</c:v>
                </c:pt>
                <c:pt idx="28">
                  <c:v>0.37151585523165259</c:v>
                </c:pt>
                <c:pt idx="29">
                  <c:v>0.37481970171586182</c:v>
                </c:pt>
                <c:pt idx="30">
                  <c:v>0.37819191438726363</c:v>
                </c:pt>
                <c:pt idx="31">
                  <c:v>0.38163473376231127</c:v>
                </c:pt>
                <c:pt idx="32">
                  <c:v>0.38515050149676561</c:v>
                </c:pt>
                <c:pt idx="33">
                  <c:v>0.38874166623253648</c:v>
                </c:pt>
                <c:pt idx="34">
                  <c:v>0.3924107898584171</c:v>
                </c:pt>
                <c:pt idx="35">
                  <c:v>0.39616055421951879</c:v>
                </c:pt>
                <c:pt idx="36">
                  <c:v>0.39999376831361316</c:v>
                </c:pt>
                <c:pt idx="37">
                  <c:v>0.40391337601636607</c:v>
                </c:pt>
                <c:pt idx="38">
                  <c:v>0.40792246438166552</c:v>
                </c:pt>
                <c:pt idx="39">
                  <c:v>0.41202427256792901</c:v>
                </c:pt>
                <c:pt idx="40">
                  <c:v>0.41622220144651834</c:v>
                </c:pt>
                <c:pt idx="41">
                  <c:v>0.42051982395423942</c:v>
                </c:pt>
                <c:pt idx="42">
                  <c:v>0.4249208962584608</c:v>
                </c:pt>
                <c:pt idx="43">
                  <c:v>0.42942936981072283</c:v>
                </c:pt>
                <c:pt idx="44">
                  <c:v>0.43404940437295914</c:v>
                </c:pt>
                <c:pt idx="45">
                  <c:v>0.43878538210972123</c:v>
                </c:pt>
                <c:pt idx="46">
                  <c:v>0.44364192285023524</c:v>
                </c:pt>
                <c:pt idx="47">
                  <c:v>0.44862390063589941</c:v>
                </c:pt>
                <c:pt idx="48">
                  <c:v>0.4537364616821376</c:v>
                </c:pt>
                <c:pt idx="49">
                  <c:v>0.45898504389858086</c:v>
                </c:pt>
                <c:pt idx="50">
                  <c:v>0.4643753981286371</c:v>
                </c:pt>
                <c:pt idx="51">
                  <c:v>0.46991361128889819</c:v>
                </c:pt>
                <c:pt idx="52">
                  <c:v>0.47560613161092113</c:v>
                </c:pt>
                <c:pt idx="53">
                  <c:v>0.48145979621309365</c:v>
                </c:pt>
                <c:pt idx="54">
                  <c:v>0.48748186125906434</c:v>
                </c:pt>
                <c:pt idx="55">
                  <c:v>0.49368003499215352</c:v>
                </c:pt>
                <c:pt idx="56">
                  <c:v>0.50006251397295487</c:v>
                </c:pt>
                <c:pt idx="57">
                  <c:v>0.50663802289079385</c:v>
                </c:pt>
                <c:pt idx="58">
                  <c:v>0.51341585836979775</c:v>
                </c:pt>
                <c:pt idx="59">
                  <c:v>0.52040593724818895</c:v>
                </c:pt>
                <c:pt idx="60">
                  <c:v>0.52761884987641694</c:v>
                </c:pt>
                <c:pt idx="61">
                  <c:v>0.53506591905753087</c:v>
                </c:pt>
                <c:pt idx="62">
                  <c:v>0.54275926534372498</c:v>
                </c:pt>
                <c:pt idx="63">
                  <c:v>0.55071187950864986</c:v>
                </c:pt>
                <c:pt idx="64">
                  <c:v>0.55893770313873314</c:v>
                </c:pt>
                <c:pt idx="65">
                  <c:v>0.56745171843187359</c:v>
                </c:pt>
                <c:pt idx="66">
                  <c:v>0.57627004846271013</c:v>
                </c:pt>
                <c:pt idx="67">
                  <c:v>0.58541006937538997</c:v>
                </c:pt>
                <c:pt idx="68">
                  <c:v>0.59489053620373111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F-1E4A-B8D3-8CA859892A15}"/>
            </c:ext>
          </c:extLst>
        </c:ser>
        <c:ser>
          <c:idx val="1"/>
          <c:order val="1"/>
          <c:tx>
            <c:v>C_s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'begrenset fast fase diffusjon'!$E$2:$E$101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'begrenset fast fase diffusjon'!$F$2:$F$102</c:f>
              <c:numCache>
                <c:formatCode>0.00</c:formatCode>
                <c:ptCount val="101"/>
                <c:pt idx="0">
                  <c:v>0.1</c:v>
                </c:pt>
                <c:pt idx="1">
                  <c:v>0.10067181900337625</c:v>
                </c:pt>
                <c:pt idx="2">
                  <c:v>0.10135411032153559</c:v>
                </c:pt>
                <c:pt idx="3">
                  <c:v>0.10204713173599271</c:v>
                </c:pt>
                <c:pt idx="4">
                  <c:v>0.1027511497425679</c:v>
                </c:pt>
                <c:pt idx="5">
                  <c:v>0.10346643992750364</c:v>
                </c:pt>
                <c:pt idx="6">
                  <c:v>0.10419328736339829</c:v>
                </c:pt>
                <c:pt idx="7">
                  <c:v>0.1049319870261924</c:v>
                </c:pt>
                <c:pt idx="8">
                  <c:v>0.10568284423453422</c:v>
                </c:pt>
                <c:pt idx="9">
                  <c:v>0.10644617511294592</c:v>
                </c:pt>
                <c:pt idx="10">
                  <c:v>0.10722230708031873</c:v>
                </c:pt>
                <c:pt idx="11">
                  <c:v>0.10801157936537677</c:v>
                </c:pt>
                <c:pt idx="12">
                  <c:v>0.1088143435508741</c:v>
                </c:pt>
                <c:pt idx="13">
                  <c:v>0.10963096414842229</c:v>
                </c:pt>
                <c:pt idx="14">
                  <c:v>0.11046181920599144</c:v>
                </c:pt>
                <c:pt idx="15">
                  <c:v>0.11130730095028546</c:v>
                </c:pt>
                <c:pt idx="16">
                  <c:v>0.11216781646636403</c:v>
                </c:pt>
                <c:pt idx="17">
                  <c:v>0.1130437884170713</c:v>
                </c:pt>
                <c:pt idx="18">
                  <c:v>0.11393565580503479</c:v>
                </c:pt>
                <c:pt idx="19">
                  <c:v>0.1148438747802208</c:v>
                </c:pt>
                <c:pt idx="20">
                  <c:v>0.11576891949627582</c:v>
                </c:pt>
                <c:pt idx="21">
                  <c:v>0.11671128301914796</c:v>
                </c:pt>
                <c:pt idx="22">
                  <c:v>0.11767147829177418</c:v>
                </c:pt>
                <c:pt idx="23">
                  <c:v>0.11865003915893597</c:v>
                </c:pt>
                <c:pt idx="24">
                  <c:v>0.11964752145673481</c:v>
                </c:pt>
                <c:pt idx="25">
                  <c:v>0.12066450417152103</c:v>
                </c:pt>
                <c:pt idx="26">
                  <c:v>0.12170159067352916</c:v>
                </c:pt>
                <c:pt idx="27">
                  <c:v>0.12275941003093432</c:v>
                </c:pt>
                <c:pt idx="28">
                  <c:v>0.12383861841055088</c:v>
                </c:pt>
                <c:pt idx="29">
                  <c:v>0.12493990057195395</c:v>
                </c:pt>
                <c:pt idx="30">
                  <c:v>0.12606397146242124</c:v>
                </c:pt>
                <c:pt idx="31">
                  <c:v>0.12721157792077045</c:v>
                </c:pt>
                <c:pt idx="32">
                  <c:v>0.12838350049892189</c:v>
                </c:pt>
                <c:pt idx="33">
                  <c:v>0.12958055541084551</c:v>
                </c:pt>
                <c:pt idx="34">
                  <c:v>0.13080359661947238</c:v>
                </c:pt>
                <c:pt idx="35">
                  <c:v>0.13205351807317295</c:v>
                </c:pt>
                <c:pt idx="36">
                  <c:v>0.13333125610453775</c:v>
                </c:pt>
                <c:pt idx="37">
                  <c:v>0.13463779200545536</c:v>
                </c:pt>
                <c:pt idx="38">
                  <c:v>0.13597415479388852</c:v>
                </c:pt>
                <c:pt idx="39">
                  <c:v>0.1373414241893097</c:v>
                </c:pt>
                <c:pt idx="40">
                  <c:v>0.13874073381550614</c:v>
                </c:pt>
                <c:pt idx="41">
                  <c:v>0.14017327465141316</c:v>
                </c:pt>
                <c:pt idx="42">
                  <c:v>0.14164029875282028</c:v>
                </c:pt>
                <c:pt idx="43">
                  <c:v>0.14314312327024095</c:v>
                </c:pt>
                <c:pt idx="44">
                  <c:v>0.14468313479098641</c:v>
                </c:pt>
                <c:pt idx="45">
                  <c:v>0.14626179403657377</c:v>
                </c:pt>
                <c:pt idx="46">
                  <c:v>0.14788064095007844</c:v>
                </c:pt>
                <c:pt idx="47">
                  <c:v>0.14954130021196649</c:v>
                </c:pt>
                <c:pt idx="48">
                  <c:v>0.15124548722737921</c:v>
                </c:pt>
                <c:pt idx="49">
                  <c:v>0.1529950146328603</c:v>
                </c:pt>
                <c:pt idx="50">
                  <c:v>0.15479179937621237</c:v>
                </c:pt>
                <c:pt idx="51">
                  <c:v>0.15663787042963276</c:v>
                </c:pt>
                <c:pt idx="52">
                  <c:v>0.15853537720364039</c:v>
                </c:pt>
                <c:pt idx="53">
                  <c:v>0.16048659873769791</c:v>
                </c:pt>
                <c:pt idx="54">
                  <c:v>0.16249395375302148</c:v>
                </c:pt>
                <c:pt idx="55">
                  <c:v>0.16456001166405118</c:v>
                </c:pt>
                <c:pt idx="56">
                  <c:v>0.16668750465765164</c:v>
                </c:pt>
                <c:pt idx="57">
                  <c:v>0.16887934096359797</c:v>
                </c:pt>
                <c:pt idx="58">
                  <c:v>0.17113861945659928</c:v>
                </c:pt>
                <c:pt idx="59">
                  <c:v>0.17346864574939633</c:v>
                </c:pt>
                <c:pt idx="60">
                  <c:v>0.17587294995880567</c:v>
                </c:pt>
                <c:pt idx="61">
                  <c:v>0.17835530635251032</c:v>
                </c:pt>
                <c:pt idx="62">
                  <c:v>0.180919755114575</c:v>
                </c:pt>
                <c:pt idx="63">
                  <c:v>0.18357062650288331</c:v>
                </c:pt>
                <c:pt idx="64">
                  <c:v>0.18631256771291108</c:v>
                </c:pt>
                <c:pt idx="65">
                  <c:v>0.18915057281062456</c:v>
                </c:pt>
                <c:pt idx="66">
                  <c:v>0.19209001615423674</c:v>
                </c:pt>
                <c:pt idx="67">
                  <c:v>0.19513668979179669</c:v>
                </c:pt>
                <c:pt idx="68">
                  <c:v>0.19829684540124373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F-1E4A-B8D3-8CA85989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210783"/>
        <c:axId val="1334716735"/>
      </c:lineChart>
      <c:lineChart>
        <c:grouping val="standard"/>
        <c:varyColors val="0"/>
        <c:ser>
          <c:idx val="2"/>
          <c:order val="2"/>
          <c:tx>
            <c:v>T_l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'begrenset fast fase diffusjon'!$E$2:$E$101</c:f>
              <c:numCache>
                <c:formatCode>General</c:formatCode>
                <c:ptCount val="1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 formatCode="0.00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</c:numCache>
            </c:numRef>
          </c:cat>
          <c:val>
            <c:numRef>
              <c:f>'begrenset fast fase diffusjon'!$G$2:$G$101</c:f>
              <c:numCache>
                <c:formatCode>0</c:formatCode>
                <c:ptCount val="100"/>
                <c:pt idx="0">
                  <c:v>700</c:v>
                </c:pt>
                <c:pt idx="1">
                  <c:v>699.3281809966237</c:v>
                </c:pt>
                <c:pt idx="2">
                  <c:v>698.64588967846441</c:v>
                </c:pt>
                <c:pt idx="3">
                  <c:v>697.95286826400729</c:v>
                </c:pt>
                <c:pt idx="4">
                  <c:v>697.24885025743208</c:v>
                </c:pt>
                <c:pt idx="5">
                  <c:v>696.53356007249636</c:v>
                </c:pt>
                <c:pt idx="6">
                  <c:v>695.80671263660167</c:v>
                </c:pt>
                <c:pt idx="7">
                  <c:v>695.06801297380764</c:v>
                </c:pt>
                <c:pt idx="8">
                  <c:v>694.31715576546583</c:v>
                </c:pt>
                <c:pt idx="9">
                  <c:v>693.55382488705413</c:v>
                </c:pt>
                <c:pt idx="10">
                  <c:v>692.77769291968127</c:v>
                </c:pt>
                <c:pt idx="11">
                  <c:v>691.98842063462325</c:v>
                </c:pt>
                <c:pt idx="12">
                  <c:v>691.18565644912587</c:v>
                </c:pt>
                <c:pt idx="13">
                  <c:v>690.36903585157768</c:v>
                </c:pt>
                <c:pt idx="14">
                  <c:v>689.53818079400855</c:v>
                </c:pt>
                <c:pt idx="15">
                  <c:v>688.69269904971452</c:v>
                </c:pt>
                <c:pt idx="16">
                  <c:v>687.832183533636</c:v>
                </c:pt>
                <c:pt idx="17">
                  <c:v>686.95621158292874</c:v>
                </c:pt>
                <c:pt idx="18">
                  <c:v>686.0643441949652</c:v>
                </c:pt>
                <c:pt idx="19">
                  <c:v>685.15612521977914</c:v>
                </c:pt>
                <c:pt idx="20">
                  <c:v>684.23108050372423</c:v>
                </c:pt>
                <c:pt idx="21">
                  <c:v>683.28871698085209</c:v>
                </c:pt>
                <c:pt idx="22">
                  <c:v>682.32852170822582</c:v>
                </c:pt>
                <c:pt idx="23">
                  <c:v>681.34996084106399</c:v>
                </c:pt>
                <c:pt idx="24">
                  <c:v>680.35247854326519</c:v>
                </c:pt>
                <c:pt idx="25">
                  <c:v>679.335495828479</c:v>
                </c:pt>
                <c:pt idx="26">
                  <c:v>678.29840932647085</c:v>
                </c:pt>
                <c:pt idx="27">
                  <c:v>677.2405899690657</c:v>
                </c:pt>
                <c:pt idx="28">
                  <c:v>676.16138158944909</c:v>
                </c:pt>
                <c:pt idx="29">
                  <c:v>675.06009942804599</c:v>
                </c:pt>
                <c:pt idx="30">
                  <c:v>673.93602853757875</c:v>
                </c:pt>
                <c:pt idx="31">
                  <c:v>672.78842207922958</c:v>
                </c:pt>
                <c:pt idx="32">
                  <c:v>671.61649950107812</c:v>
                </c:pt>
                <c:pt idx="33">
                  <c:v>670.41944458915452</c:v>
                </c:pt>
                <c:pt idx="34">
                  <c:v>669.19640338052761</c:v>
                </c:pt>
                <c:pt idx="35">
                  <c:v>667.94648192682712</c:v>
                </c:pt>
                <c:pt idx="36">
                  <c:v>666.66874389546228</c:v>
                </c:pt>
                <c:pt idx="37">
                  <c:v>665.36220799454463</c:v>
                </c:pt>
                <c:pt idx="38">
                  <c:v>664.02584520611151</c:v>
                </c:pt>
                <c:pt idx="39">
                  <c:v>662.65857581069031</c:v>
                </c:pt>
                <c:pt idx="40">
                  <c:v>661.25926618449387</c:v>
                </c:pt>
                <c:pt idx="41">
                  <c:v>659.82672534858682</c:v>
                </c:pt>
                <c:pt idx="42">
                  <c:v>658.35970124717971</c:v>
                </c:pt>
                <c:pt idx="43">
                  <c:v>656.85687672975905</c:v>
                </c:pt>
                <c:pt idx="44">
                  <c:v>655.3168652090136</c:v>
                </c:pt>
                <c:pt idx="45">
                  <c:v>653.73820596342625</c:v>
                </c:pt>
                <c:pt idx="46">
                  <c:v>652.11935904992151</c:v>
                </c:pt>
                <c:pt idx="47">
                  <c:v>650.45869978803353</c:v>
                </c:pt>
                <c:pt idx="48">
                  <c:v>648.75451277262073</c:v>
                </c:pt>
                <c:pt idx="49">
                  <c:v>647.00498536713974</c:v>
                </c:pt>
                <c:pt idx="50">
                  <c:v>645.20820062378766</c:v>
                </c:pt>
                <c:pt idx="51">
                  <c:v>643.36212957036719</c:v>
                </c:pt>
                <c:pt idx="52">
                  <c:v>641.46462279635966</c:v>
                </c:pt>
                <c:pt idx="53">
                  <c:v>639.51340126230207</c:v>
                </c:pt>
                <c:pt idx="54">
                  <c:v>637.50604624697849</c:v>
                </c:pt>
                <c:pt idx="55">
                  <c:v>635.43998833594878</c:v>
                </c:pt>
                <c:pt idx="56">
                  <c:v>633.31249534234837</c:v>
                </c:pt>
                <c:pt idx="57">
                  <c:v>631.120659036402</c:v>
                </c:pt>
                <c:pt idx="58">
                  <c:v>628.86138054340074</c:v>
                </c:pt>
                <c:pt idx="59">
                  <c:v>626.53135425060373</c:v>
                </c:pt>
                <c:pt idx="60">
                  <c:v>624.12705004119437</c:v>
                </c:pt>
                <c:pt idx="61">
                  <c:v>621.6446936474897</c:v>
                </c:pt>
                <c:pt idx="62">
                  <c:v>619.08024488542492</c:v>
                </c:pt>
                <c:pt idx="63">
                  <c:v>616.42937349711667</c:v>
                </c:pt>
                <c:pt idx="64">
                  <c:v>613.687432287089</c:v>
                </c:pt>
                <c:pt idx="65">
                  <c:v>610.84942718937543</c:v>
                </c:pt>
                <c:pt idx="66">
                  <c:v>607.90998384576324</c:v>
                </c:pt>
                <c:pt idx="67">
                  <c:v>604.8633102082033</c:v>
                </c:pt>
                <c:pt idx="68">
                  <c:v>601.70315459875633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600</c:v>
                </c:pt>
                <c:pt idx="73">
                  <c:v>600</c:v>
                </c:pt>
                <c:pt idx="74">
                  <c:v>600</c:v>
                </c:pt>
                <c:pt idx="75">
                  <c:v>600</c:v>
                </c:pt>
                <c:pt idx="76">
                  <c:v>600</c:v>
                </c:pt>
                <c:pt idx="77">
                  <c:v>600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600</c:v>
                </c:pt>
                <c:pt idx="97">
                  <c:v>600</c:v>
                </c:pt>
                <c:pt idx="98">
                  <c:v>600</c:v>
                </c:pt>
                <c:pt idx="9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F-1E4A-B8D3-8CA85989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79199"/>
        <c:axId val="1322358463"/>
      </c:lineChart>
      <c:catAx>
        <c:axId val="126521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Fraction solidified [–]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34716735"/>
        <c:crosses val="autoZero"/>
        <c:auto val="1"/>
        <c:lblAlgn val="ctr"/>
        <c:lblOffset val="100"/>
        <c:noMultiLvlLbl val="0"/>
      </c:catAx>
      <c:valAx>
        <c:axId val="133471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of alloying metal [–]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265210783"/>
        <c:crosses val="autoZero"/>
        <c:crossBetween val="between"/>
      </c:valAx>
      <c:valAx>
        <c:axId val="13223584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22279199"/>
        <c:crosses val="max"/>
        <c:crossBetween val="between"/>
      </c:valAx>
      <c:catAx>
        <c:axId val="1322279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235846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12700</xdr:rowOff>
    </xdr:from>
    <xdr:to>
      <xdr:col>7</xdr:col>
      <xdr:colOff>63500</xdr:colOff>
      <xdr:row>33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D00E57-B368-9B44-A050-067641CE0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10</xdr:row>
      <xdr:rowOff>19050</xdr:rowOff>
    </xdr:from>
    <xdr:to>
      <xdr:col>16</xdr:col>
      <xdr:colOff>749300</xdr:colOff>
      <xdr:row>34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F4059D-A5AE-AA41-8A26-CDA01501E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A77A-E752-5D4E-9708-A9C2E2CDAE8A}">
  <dimension ref="A2:O9"/>
  <sheetViews>
    <sheetView tabSelected="1" topLeftCell="A4" workbookViewId="0"/>
  </sheetViews>
  <sheetFormatPr baseColWidth="10" defaultRowHeight="16" x14ac:dyDescent="0.2"/>
  <cols>
    <col min="1" max="1" width="34.33203125" customWidth="1"/>
    <col min="3" max="3" width="7.1640625" customWidth="1"/>
    <col min="4" max="4" width="4.33203125" customWidth="1"/>
    <col min="5" max="5" width="16.5" customWidth="1"/>
    <col min="6" max="6" width="12.6640625" customWidth="1"/>
    <col min="7" max="7" width="3.83203125" customWidth="1"/>
    <col min="8" max="8" width="16.6640625" customWidth="1"/>
    <col min="9" max="9" width="8.1640625" customWidth="1"/>
    <col min="10" max="10" width="3.83203125" customWidth="1"/>
    <col min="11" max="11" width="17.33203125" customWidth="1"/>
    <col min="12" max="12" width="7.33203125" customWidth="1"/>
    <col min="13" max="13" width="3.83203125" customWidth="1"/>
    <col min="14" max="14" width="16.33203125" customWidth="1"/>
  </cols>
  <sheetData>
    <row r="2" spans="1:15" ht="17" thickBot="1" x14ac:dyDescent="0.25"/>
    <row r="3" spans="1:15" ht="33" customHeight="1" x14ac:dyDescent="0.2">
      <c r="A3" s="21" t="s">
        <v>22</v>
      </c>
      <c r="B3" s="22"/>
      <c r="C3" s="23"/>
      <c r="E3" s="17" t="s">
        <v>28</v>
      </c>
      <c r="F3" s="18"/>
      <c r="H3" s="17" t="s">
        <v>25</v>
      </c>
      <c r="I3" s="18"/>
      <c r="J3" s="10"/>
      <c r="K3" s="17" t="s">
        <v>26</v>
      </c>
      <c r="L3" s="18"/>
      <c r="N3" s="19" t="s">
        <v>27</v>
      </c>
      <c r="O3" s="20"/>
    </row>
    <row r="4" spans="1:15" x14ac:dyDescent="0.2">
      <c r="A4" s="5" t="s">
        <v>17</v>
      </c>
      <c r="B4" s="1" t="s">
        <v>2</v>
      </c>
      <c r="C4" s="6">
        <v>800</v>
      </c>
      <c r="E4" s="11" t="s">
        <v>5</v>
      </c>
      <c r="F4" s="16">
        <f>'ingen fast fase diffusjon'!B7</f>
        <v>0.33333333333333337</v>
      </c>
      <c r="H4" s="13"/>
      <c r="I4" s="12"/>
      <c r="J4" s="3"/>
      <c r="K4" s="13"/>
      <c r="L4" s="12"/>
      <c r="N4" s="13"/>
      <c r="O4" s="12"/>
    </row>
    <row r="5" spans="1:15" ht="17" thickBot="1" x14ac:dyDescent="0.25">
      <c r="A5" s="5" t="s">
        <v>18</v>
      </c>
      <c r="B5" s="1" t="s">
        <v>1</v>
      </c>
      <c r="C5" s="6">
        <v>600</v>
      </c>
      <c r="E5" s="24" t="s">
        <v>6</v>
      </c>
      <c r="F5" s="25">
        <f>'ingen fast fase diffusjon'!B8</f>
        <v>-333.33333333333337</v>
      </c>
      <c r="H5" s="13" t="s">
        <v>13</v>
      </c>
      <c r="I5" s="12">
        <f>likevektskrystalisasjon!B10</f>
        <v>0.75000000000000044</v>
      </c>
      <c r="J5" s="3"/>
      <c r="K5" s="13" t="s">
        <v>13</v>
      </c>
      <c r="L5" s="12">
        <f>'ingen fast fase diffusjon'!B10</f>
        <v>0.65000000000000036</v>
      </c>
      <c r="N5" s="13" t="s">
        <v>13</v>
      </c>
      <c r="O5" s="12">
        <f>'begrenset fast fase diffusjon'!B10</f>
        <v>0.69000000000000039</v>
      </c>
    </row>
    <row r="6" spans="1:15" ht="17" thickBot="1" x14ac:dyDescent="0.25">
      <c r="A6" s="5" t="s">
        <v>20</v>
      </c>
      <c r="B6" s="1" t="s">
        <v>0</v>
      </c>
      <c r="C6" s="6">
        <v>0.2</v>
      </c>
      <c r="H6" s="14" t="s">
        <v>14</v>
      </c>
      <c r="I6" s="15">
        <f>likevektskrystalisasjon!B11</f>
        <v>0.24999999999999956</v>
      </c>
      <c r="K6" s="14" t="s">
        <v>14</v>
      </c>
      <c r="L6" s="15">
        <f>'ingen fast fase diffusjon'!B11</f>
        <v>0.34999999999999964</v>
      </c>
      <c r="N6" s="14" t="s">
        <v>14</v>
      </c>
      <c r="O6" s="15">
        <f>'begrenset fast fase diffusjon'!B11</f>
        <v>0.30999999999999961</v>
      </c>
    </row>
    <row r="7" spans="1:15" x14ac:dyDescent="0.2">
      <c r="A7" s="5" t="s">
        <v>19</v>
      </c>
      <c r="B7" s="1" t="s">
        <v>3</v>
      </c>
      <c r="C7" s="6">
        <v>0.6</v>
      </c>
    </row>
    <row r="8" spans="1:15" ht="17" thickBot="1" x14ac:dyDescent="0.25">
      <c r="A8" s="7" t="s">
        <v>21</v>
      </c>
      <c r="B8" s="8" t="s">
        <v>4</v>
      </c>
      <c r="C8" s="9">
        <v>0.3</v>
      </c>
    </row>
    <row r="9" spans="1:15" ht="17" thickBot="1" x14ac:dyDescent="0.25">
      <c r="A9" s="7" t="s">
        <v>24</v>
      </c>
      <c r="B9" s="8" t="s">
        <v>23</v>
      </c>
      <c r="C9" s="9">
        <v>0.2</v>
      </c>
    </row>
  </sheetData>
  <mergeCells count="5">
    <mergeCell ref="A3:C3"/>
    <mergeCell ref="K3:L3"/>
    <mergeCell ref="H3:I3"/>
    <mergeCell ref="N3:O3"/>
    <mergeCell ref="E3:F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9DD6-27B4-E742-B242-DC124BAB5E9D}">
  <dimension ref="A1:G102"/>
  <sheetViews>
    <sheetView workbookViewId="0">
      <selection activeCell="B10" sqref="B10"/>
    </sheetView>
  </sheetViews>
  <sheetFormatPr baseColWidth="10" defaultRowHeight="16" x14ac:dyDescent="0.2"/>
  <cols>
    <col min="7" max="7" width="10.1640625" customWidth="1"/>
  </cols>
  <sheetData>
    <row r="1" spans="1:7" x14ac:dyDescent="0.2">
      <c r="A1" t="str">
        <f>IO!B4</f>
        <v>T_f</v>
      </c>
      <c r="B1">
        <f>IO!C4</f>
        <v>800</v>
      </c>
      <c r="D1" t="s">
        <v>8</v>
      </c>
      <c r="E1" t="s">
        <v>7</v>
      </c>
      <c r="F1" t="s">
        <v>15</v>
      </c>
      <c r="G1" t="s">
        <v>16</v>
      </c>
    </row>
    <row r="2" spans="1:7" x14ac:dyDescent="0.2">
      <c r="A2" t="str">
        <f>IO!B5</f>
        <v>T_e</v>
      </c>
      <c r="B2">
        <f>IO!C5</f>
        <v>600</v>
      </c>
      <c r="D2" s="3">
        <f>IF(B$5/(B$7*E2+1-E2)&lt; B$4, B$5/(B$7*E2+1-E2), B$4)</f>
        <v>0.3</v>
      </c>
      <c r="E2">
        <v>0</v>
      </c>
      <c r="F2" s="3">
        <f>B$7*D2</f>
        <v>0.1</v>
      </c>
      <c r="G2" s="4">
        <f>B$1+D2*B$8</f>
        <v>700</v>
      </c>
    </row>
    <row r="3" spans="1:7" x14ac:dyDescent="0.2">
      <c r="A3" t="str">
        <f>IO!B6</f>
        <v>C_se</v>
      </c>
      <c r="B3">
        <f>IO!C6</f>
        <v>0.2</v>
      </c>
      <c r="D3" s="3">
        <f t="shared" ref="D3:D66" si="0">IF(B$5/(B$7*E3+1-E3)&lt; B$4, B$5/(B$7*E3+1-E3), B$4)</f>
        <v>0.3020134228187919</v>
      </c>
      <c r="E3">
        <v>0.01</v>
      </c>
      <c r="F3" s="3">
        <f t="shared" ref="F3:F66" si="1">B$7*D3</f>
        <v>0.10067114093959731</v>
      </c>
      <c r="G3" s="4">
        <f t="shared" ref="G3:G66" si="2">B$1+D3*B$8</f>
        <v>699.32885906040269</v>
      </c>
    </row>
    <row r="4" spans="1:7" x14ac:dyDescent="0.2">
      <c r="A4" t="str">
        <f>IO!B7</f>
        <v>C_e</v>
      </c>
      <c r="B4">
        <f>IO!C7</f>
        <v>0.6</v>
      </c>
      <c r="D4" s="3">
        <f t="shared" si="0"/>
        <v>0.30405405405405406</v>
      </c>
      <c r="E4">
        <v>0.02</v>
      </c>
      <c r="F4" s="3">
        <f t="shared" si="1"/>
        <v>0.10135135135135136</v>
      </c>
      <c r="G4" s="4">
        <f t="shared" si="2"/>
        <v>698.64864864864865</v>
      </c>
    </row>
    <row r="5" spans="1:7" x14ac:dyDescent="0.2">
      <c r="A5" t="str">
        <f>IO!B8</f>
        <v>C_0</v>
      </c>
      <c r="B5">
        <f>IO!C8</f>
        <v>0.3</v>
      </c>
      <c r="D5" s="3">
        <f t="shared" si="0"/>
        <v>0.30612244897959184</v>
      </c>
      <c r="E5">
        <v>0.03</v>
      </c>
      <c r="F5" s="3">
        <f t="shared" si="1"/>
        <v>0.10204081632653063</v>
      </c>
      <c r="G5" s="4">
        <f t="shared" si="2"/>
        <v>697.9591836734694</v>
      </c>
    </row>
    <row r="6" spans="1:7" x14ac:dyDescent="0.2">
      <c r="D6" s="3">
        <f t="shared" si="0"/>
        <v>0.30821917808219174</v>
      </c>
      <c r="E6">
        <v>0.04</v>
      </c>
      <c r="F6" s="3">
        <f t="shared" si="1"/>
        <v>0.10273972602739725</v>
      </c>
      <c r="G6" s="4">
        <f t="shared" si="2"/>
        <v>697.2602739726027</v>
      </c>
    </row>
    <row r="7" spans="1:7" x14ac:dyDescent="0.2">
      <c r="A7" s="2" t="s">
        <v>9</v>
      </c>
      <c r="B7" s="1">
        <f>B3/B4</f>
        <v>0.33333333333333337</v>
      </c>
      <c r="D7" s="3">
        <f t="shared" si="0"/>
        <v>0.31034482758620691</v>
      </c>
      <c r="E7">
        <v>0.05</v>
      </c>
      <c r="F7" s="3">
        <f t="shared" si="1"/>
        <v>0.10344827586206898</v>
      </c>
      <c r="G7" s="4">
        <f t="shared" si="2"/>
        <v>696.55172413793105</v>
      </c>
    </row>
    <row r="8" spans="1:7" x14ac:dyDescent="0.2">
      <c r="A8" s="2" t="s">
        <v>10</v>
      </c>
      <c r="B8" s="1">
        <f>(B2-B1)/B4</f>
        <v>-333.33333333333337</v>
      </c>
      <c r="D8" s="3">
        <f t="shared" si="0"/>
        <v>0.3125</v>
      </c>
      <c r="E8">
        <v>6.0000000000000005E-2</v>
      </c>
      <c r="F8" s="3">
        <f t="shared" si="1"/>
        <v>0.10416666666666669</v>
      </c>
      <c r="G8" s="4">
        <f t="shared" si="2"/>
        <v>695.83333333333326</v>
      </c>
    </row>
    <row r="9" spans="1:7" x14ac:dyDescent="0.2">
      <c r="D9" s="3">
        <f t="shared" si="0"/>
        <v>0.31468531468531469</v>
      </c>
      <c r="E9">
        <v>7.0000000000000007E-2</v>
      </c>
      <c r="F9" s="3">
        <f t="shared" si="1"/>
        <v>0.10489510489510491</v>
      </c>
      <c r="G9" s="4">
        <f t="shared" si="2"/>
        <v>695.10489510489515</v>
      </c>
    </row>
    <row r="10" spans="1:7" x14ac:dyDescent="0.2">
      <c r="A10" t="s">
        <v>11</v>
      </c>
      <c r="B10" cm="1">
        <f t="array" ref="B10">MIN(IF(D2:D102&gt;=B4,0,1)+E2:E102)</f>
        <v>0.75000000000000044</v>
      </c>
      <c r="D10" s="3">
        <f t="shared" si="0"/>
        <v>0.31690140845070419</v>
      </c>
      <c r="E10">
        <v>0.08</v>
      </c>
      <c r="F10" s="3">
        <f t="shared" si="1"/>
        <v>0.10563380281690141</v>
      </c>
      <c r="G10" s="4">
        <f t="shared" si="2"/>
        <v>694.36619718309862</v>
      </c>
    </row>
    <row r="11" spans="1:7" x14ac:dyDescent="0.2">
      <c r="A11" t="s">
        <v>12</v>
      </c>
      <c r="B11">
        <f>1-B10</f>
        <v>0.24999999999999956</v>
      </c>
      <c r="D11" s="3">
        <f t="shared" si="0"/>
        <v>0.31914893617021273</v>
      </c>
      <c r="E11">
        <v>0.09</v>
      </c>
      <c r="F11" s="3">
        <f t="shared" si="1"/>
        <v>0.10638297872340426</v>
      </c>
      <c r="G11" s="4">
        <f t="shared" si="2"/>
        <v>693.61702127659578</v>
      </c>
    </row>
    <row r="12" spans="1:7" x14ac:dyDescent="0.2">
      <c r="D12" s="3">
        <f t="shared" si="0"/>
        <v>0.3214285714285714</v>
      </c>
      <c r="E12">
        <v>9.9999999999999992E-2</v>
      </c>
      <c r="F12" s="3">
        <f t="shared" si="1"/>
        <v>0.10714285714285715</v>
      </c>
      <c r="G12" s="4">
        <f t="shared" si="2"/>
        <v>692.85714285714289</v>
      </c>
    </row>
    <row r="13" spans="1:7" x14ac:dyDescent="0.2">
      <c r="D13" s="3">
        <f t="shared" si="0"/>
        <v>0.32374100719424459</v>
      </c>
      <c r="E13">
        <v>0.10999999999999999</v>
      </c>
      <c r="F13" s="3">
        <f t="shared" si="1"/>
        <v>0.10791366906474821</v>
      </c>
      <c r="G13" s="4">
        <f t="shared" si="2"/>
        <v>692.08633093525179</v>
      </c>
    </row>
    <row r="14" spans="1:7" x14ac:dyDescent="0.2">
      <c r="D14" s="3">
        <f t="shared" si="0"/>
        <v>0.32608695652173908</v>
      </c>
      <c r="E14">
        <v>0.11999999999999998</v>
      </c>
      <c r="F14" s="3">
        <f t="shared" si="1"/>
        <v>0.10869565217391304</v>
      </c>
      <c r="G14" s="4">
        <f t="shared" si="2"/>
        <v>691.304347826087</v>
      </c>
    </row>
    <row r="15" spans="1:7" x14ac:dyDescent="0.2">
      <c r="D15" s="3">
        <f t="shared" si="0"/>
        <v>0.32846715328467158</v>
      </c>
      <c r="E15">
        <v>0.12999999999999998</v>
      </c>
      <c r="F15" s="3">
        <f t="shared" si="1"/>
        <v>0.10948905109489054</v>
      </c>
      <c r="G15" s="4">
        <f t="shared" si="2"/>
        <v>690.51094890510944</v>
      </c>
    </row>
    <row r="16" spans="1:7" x14ac:dyDescent="0.2">
      <c r="D16" s="3">
        <f t="shared" si="0"/>
        <v>0.33088235294117646</v>
      </c>
      <c r="E16">
        <v>0.13999999999999999</v>
      </c>
      <c r="F16" s="3">
        <f t="shared" si="1"/>
        <v>0.11029411764705883</v>
      </c>
      <c r="G16" s="4">
        <f t="shared" si="2"/>
        <v>689.70588235294122</v>
      </c>
    </row>
    <row r="17" spans="4:7" x14ac:dyDescent="0.2">
      <c r="D17" s="3">
        <f t="shared" si="0"/>
        <v>0.33333333333333331</v>
      </c>
      <c r="E17">
        <v>0.15</v>
      </c>
      <c r="F17" s="3">
        <f t="shared" si="1"/>
        <v>0.11111111111111112</v>
      </c>
      <c r="G17" s="4">
        <f t="shared" si="2"/>
        <v>688.88888888888891</v>
      </c>
    </row>
    <row r="18" spans="4:7" x14ac:dyDescent="0.2">
      <c r="D18" s="3">
        <f t="shared" si="0"/>
        <v>0.33582089552238809</v>
      </c>
      <c r="E18">
        <v>0.16</v>
      </c>
      <c r="F18" s="3">
        <f t="shared" si="1"/>
        <v>0.1119402985074627</v>
      </c>
      <c r="G18" s="4">
        <f t="shared" si="2"/>
        <v>688.05970149253733</v>
      </c>
    </row>
    <row r="19" spans="4:7" x14ac:dyDescent="0.2">
      <c r="D19" s="3">
        <f t="shared" si="0"/>
        <v>0.33834586466165417</v>
      </c>
      <c r="E19">
        <v>0.17</v>
      </c>
      <c r="F19" s="3">
        <f t="shared" si="1"/>
        <v>0.11278195488721807</v>
      </c>
      <c r="G19" s="4">
        <f t="shared" si="2"/>
        <v>687.21804511278197</v>
      </c>
    </row>
    <row r="20" spans="4:7" x14ac:dyDescent="0.2">
      <c r="D20" s="3">
        <f t="shared" si="0"/>
        <v>0.34090909090909088</v>
      </c>
      <c r="E20">
        <v>0.18000000000000002</v>
      </c>
      <c r="F20" s="3">
        <f t="shared" si="1"/>
        <v>0.11363636363636365</v>
      </c>
      <c r="G20" s="4">
        <f t="shared" si="2"/>
        <v>686.36363636363637</v>
      </c>
    </row>
    <row r="21" spans="4:7" x14ac:dyDescent="0.2">
      <c r="D21" s="3">
        <f t="shared" si="0"/>
        <v>0.34351145038167935</v>
      </c>
      <c r="E21">
        <v>0.19000000000000003</v>
      </c>
      <c r="F21" s="3">
        <f t="shared" si="1"/>
        <v>0.11450381679389313</v>
      </c>
      <c r="G21" s="4">
        <f t="shared" si="2"/>
        <v>685.49618320610682</v>
      </c>
    </row>
    <row r="22" spans="4:7" x14ac:dyDescent="0.2">
      <c r="D22" s="3">
        <f t="shared" si="0"/>
        <v>0.3461538461538462</v>
      </c>
      <c r="E22">
        <v>0.20000000000000004</v>
      </c>
      <c r="F22" s="3">
        <f t="shared" si="1"/>
        <v>0.11538461538461542</v>
      </c>
      <c r="G22" s="4">
        <f t="shared" si="2"/>
        <v>684.61538461538453</v>
      </c>
    </row>
    <row r="23" spans="4:7" x14ac:dyDescent="0.2">
      <c r="D23" s="3">
        <f t="shared" si="0"/>
        <v>0.34883720930232559</v>
      </c>
      <c r="E23">
        <v>0.21000000000000005</v>
      </c>
      <c r="F23" s="3">
        <f t="shared" si="1"/>
        <v>0.11627906976744187</v>
      </c>
      <c r="G23" s="4">
        <f t="shared" si="2"/>
        <v>683.72093023255809</v>
      </c>
    </row>
    <row r="24" spans="4:7" x14ac:dyDescent="0.2">
      <c r="D24" s="3">
        <f t="shared" si="0"/>
        <v>0.35156250000000006</v>
      </c>
      <c r="E24">
        <v>0.22000000000000006</v>
      </c>
      <c r="F24" s="3">
        <f t="shared" si="1"/>
        <v>0.11718750000000003</v>
      </c>
      <c r="G24" s="4">
        <f t="shared" si="2"/>
        <v>682.8125</v>
      </c>
    </row>
    <row r="25" spans="4:7" x14ac:dyDescent="0.2">
      <c r="D25" s="3">
        <f t="shared" si="0"/>
        <v>0.35433070866141736</v>
      </c>
      <c r="E25">
        <v>0.23000000000000007</v>
      </c>
      <c r="F25" s="3">
        <f t="shared" si="1"/>
        <v>0.11811023622047247</v>
      </c>
      <c r="G25" s="4">
        <f t="shared" si="2"/>
        <v>681.88976377952758</v>
      </c>
    </row>
    <row r="26" spans="4:7" x14ac:dyDescent="0.2">
      <c r="D26" s="3">
        <f t="shared" si="0"/>
        <v>0.35714285714285715</v>
      </c>
      <c r="E26">
        <v>0.24000000000000007</v>
      </c>
      <c r="F26" s="3">
        <f t="shared" si="1"/>
        <v>0.11904761904761907</v>
      </c>
      <c r="G26" s="4">
        <f t="shared" si="2"/>
        <v>680.95238095238096</v>
      </c>
    </row>
    <row r="27" spans="4:7" x14ac:dyDescent="0.2">
      <c r="D27" s="3">
        <f t="shared" si="0"/>
        <v>0.36000000000000004</v>
      </c>
      <c r="E27">
        <v>0.25000000000000006</v>
      </c>
      <c r="F27" s="3">
        <f t="shared" si="1"/>
        <v>0.12000000000000002</v>
      </c>
      <c r="G27" s="4">
        <f t="shared" si="2"/>
        <v>680</v>
      </c>
    </row>
    <row r="28" spans="4:7" x14ac:dyDescent="0.2">
      <c r="D28" s="3">
        <f t="shared" si="0"/>
        <v>0.36290322580645162</v>
      </c>
      <c r="E28">
        <v>0.26000000000000006</v>
      </c>
      <c r="F28" s="3">
        <f t="shared" si="1"/>
        <v>0.12096774193548389</v>
      </c>
      <c r="G28" s="4">
        <f t="shared" si="2"/>
        <v>679.0322580645161</v>
      </c>
    </row>
    <row r="29" spans="4:7" x14ac:dyDescent="0.2">
      <c r="D29" s="3">
        <f t="shared" si="0"/>
        <v>0.3658536585365853</v>
      </c>
      <c r="E29">
        <v>0.27000000000000007</v>
      </c>
      <c r="F29" s="3">
        <f t="shared" si="1"/>
        <v>0.12195121951219512</v>
      </c>
      <c r="G29" s="4">
        <f t="shared" si="2"/>
        <v>678.04878048780483</v>
      </c>
    </row>
    <row r="30" spans="4:7" x14ac:dyDescent="0.2">
      <c r="D30" s="3">
        <f t="shared" si="0"/>
        <v>0.36885245901639346</v>
      </c>
      <c r="E30">
        <v>0.28000000000000008</v>
      </c>
      <c r="F30" s="3">
        <f t="shared" si="1"/>
        <v>0.12295081967213117</v>
      </c>
      <c r="G30" s="4">
        <f t="shared" si="2"/>
        <v>677.04918032786884</v>
      </c>
    </row>
    <row r="31" spans="4:7" x14ac:dyDescent="0.2">
      <c r="D31" s="3">
        <f t="shared" si="0"/>
        <v>0.37190082644628097</v>
      </c>
      <c r="E31">
        <v>0.29000000000000009</v>
      </c>
      <c r="F31" s="3">
        <f t="shared" si="1"/>
        <v>0.12396694214876033</v>
      </c>
      <c r="G31" s="4">
        <f t="shared" si="2"/>
        <v>676.03305785123962</v>
      </c>
    </row>
    <row r="32" spans="4:7" x14ac:dyDescent="0.2">
      <c r="D32" s="3">
        <f t="shared" si="0"/>
        <v>0.37499999999999994</v>
      </c>
      <c r="E32">
        <v>0.3000000000000001</v>
      </c>
      <c r="F32" s="3">
        <f t="shared" si="1"/>
        <v>0.125</v>
      </c>
      <c r="G32" s="4">
        <f t="shared" si="2"/>
        <v>675</v>
      </c>
    </row>
    <row r="33" spans="4:7" x14ac:dyDescent="0.2">
      <c r="D33" s="3">
        <f t="shared" si="0"/>
        <v>0.37815126050420172</v>
      </c>
      <c r="E33">
        <v>0.31000000000000011</v>
      </c>
      <c r="F33" s="3">
        <f t="shared" si="1"/>
        <v>0.12605042016806725</v>
      </c>
      <c r="G33" s="4">
        <f t="shared" si="2"/>
        <v>673.94957983193274</v>
      </c>
    </row>
    <row r="34" spans="4:7" x14ac:dyDescent="0.2">
      <c r="D34" s="3">
        <f t="shared" si="0"/>
        <v>0.38135593220338981</v>
      </c>
      <c r="E34">
        <v>0.32000000000000012</v>
      </c>
      <c r="F34" s="3">
        <f t="shared" si="1"/>
        <v>0.12711864406779663</v>
      </c>
      <c r="G34" s="4">
        <f t="shared" si="2"/>
        <v>672.88135593220341</v>
      </c>
    </row>
    <row r="35" spans="4:7" x14ac:dyDescent="0.2">
      <c r="D35" s="3">
        <f t="shared" si="0"/>
        <v>0.38461538461538458</v>
      </c>
      <c r="E35">
        <v>0.33000000000000013</v>
      </c>
      <c r="F35" s="3">
        <f t="shared" si="1"/>
        <v>0.12820512820512822</v>
      </c>
      <c r="G35" s="4">
        <f t="shared" si="2"/>
        <v>671.79487179487182</v>
      </c>
    </row>
    <row r="36" spans="4:7" x14ac:dyDescent="0.2">
      <c r="D36" s="3">
        <f t="shared" si="0"/>
        <v>0.38793103448275867</v>
      </c>
      <c r="E36">
        <v>0.34000000000000014</v>
      </c>
      <c r="F36" s="3">
        <f t="shared" si="1"/>
        <v>0.12931034482758624</v>
      </c>
      <c r="G36" s="4">
        <f t="shared" si="2"/>
        <v>670.68965517241372</v>
      </c>
    </row>
    <row r="37" spans="4:7" x14ac:dyDescent="0.2">
      <c r="D37" s="3">
        <f t="shared" si="0"/>
        <v>0.39130434782608697</v>
      </c>
      <c r="E37">
        <v>0.35000000000000014</v>
      </c>
      <c r="F37" s="3">
        <f t="shared" si="1"/>
        <v>0.13043478260869568</v>
      </c>
      <c r="G37" s="4">
        <f t="shared" si="2"/>
        <v>669.56521739130426</v>
      </c>
    </row>
    <row r="38" spans="4:7" x14ac:dyDescent="0.2">
      <c r="D38" s="3">
        <f t="shared" si="0"/>
        <v>0.39473684210526316</v>
      </c>
      <c r="E38">
        <v>0.36000000000000015</v>
      </c>
      <c r="F38" s="3">
        <f t="shared" si="1"/>
        <v>0.13157894736842107</v>
      </c>
      <c r="G38" s="4">
        <f t="shared" si="2"/>
        <v>668.42105263157896</v>
      </c>
    </row>
    <row r="39" spans="4:7" x14ac:dyDescent="0.2">
      <c r="D39" s="3">
        <f t="shared" si="0"/>
        <v>0.39823008849557517</v>
      </c>
      <c r="E39">
        <v>0.37000000000000016</v>
      </c>
      <c r="F39" s="3">
        <f t="shared" si="1"/>
        <v>0.13274336283185842</v>
      </c>
      <c r="G39" s="4">
        <f t="shared" si="2"/>
        <v>667.25663716814165</v>
      </c>
    </row>
    <row r="40" spans="4:7" x14ac:dyDescent="0.2">
      <c r="D40" s="3">
        <f t="shared" si="0"/>
        <v>0.4017857142857143</v>
      </c>
      <c r="E40">
        <v>0.38000000000000017</v>
      </c>
      <c r="F40" s="3">
        <f t="shared" si="1"/>
        <v>0.13392857142857145</v>
      </c>
      <c r="G40" s="4">
        <f t="shared" si="2"/>
        <v>666.07142857142856</v>
      </c>
    </row>
    <row r="41" spans="4:7" x14ac:dyDescent="0.2">
      <c r="D41" s="3">
        <f t="shared" si="0"/>
        <v>0.40540540540540537</v>
      </c>
      <c r="E41">
        <v>0.39000000000000018</v>
      </c>
      <c r="F41" s="3">
        <f t="shared" si="1"/>
        <v>0.13513513513513514</v>
      </c>
      <c r="G41" s="4">
        <f t="shared" si="2"/>
        <v>664.8648648648649</v>
      </c>
    </row>
    <row r="42" spans="4:7" x14ac:dyDescent="0.2">
      <c r="D42" s="3">
        <f t="shared" si="0"/>
        <v>0.40909090909090917</v>
      </c>
      <c r="E42">
        <v>0.40000000000000019</v>
      </c>
      <c r="F42" s="3">
        <f t="shared" si="1"/>
        <v>0.13636363636363641</v>
      </c>
      <c r="G42" s="4">
        <f t="shared" si="2"/>
        <v>663.63636363636363</v>
      </c>
    </row>
    <row r="43" spans="4:7" x14ac:dyDescent="0.2">
      <c r="D43" s="3">
        <f t="shared" si="0"/>
        <v>0.41284403669724773</v>
      </c>
      <c r="E43">
        <v>0.4100000000000002</v>
      </c>
      <c r="F43" s="3">
        <f t="shared" si="1"/>
        <v>0.1376146788990826</v>
      </c>
      <c r="G43" s="4">
        <f t="shared" si="2"/>
        <v>662.38532110091739</v>
      </c>
    </row>
    <row r="44" spans="4:7" x14ac:dyDescent="0.2">
      <c r="D44" s="3">
        <f t="shared" si="0"/>
        <v>0.41666666666666669</v>
      </c>
      <c r="E44">
        <v>0.42000000000000021</v>
      </c>
      <c r="F44" s="3">
        <f t="shared" si="1"/>
        <v>0.13888888888888892</v>
      </c>
      <c r="G44" s="4">
        <f t="shared" si="2"/>
        <v>661.11111111111109</v>
      </c>
    </row>
    <row r="45" spans="4:7" x14ac:dyDescent="0.2">
      <c r="D45" s="3">
        <f t="shared" si="0"/>
        <v>0.42056074766355134</v>
      </c>
      <c r="E45">
        <v>0.43000000000000022</v>
      </c>
      <c r="F45" s="3">
        <f t="shared" si="1"/>
        <v>0.14018691588785046</v>
      </c>
      <c r="G45" s="4">
        <f t="shared" si="2"/>
        <v>659.81308411214957</v>
      </c>
    </row>
    <row r="46" spans="4:7" x14ac:dyDescent="0.2">
      <c r="D46" s="3">
        <f t="shared" si="0"/>
        <v>0.42452830188679253</v>
      </c>
      <c r="E46">
        <v>0.44000000000000022</v>
      </c>
      <c r="F46" s="3">
        <f t="shared" si="1"/>
        <v>0.1415094339622642</v>
      </c>
      <c r="G46" s="4">
        <f t="shared" si="2"/>
        <v>658.49056603773579</v>
      </c>
    </row>
    <row r="47" spans="4:7" x14ac:dyDescent="0.2">
      <c r="D47" s="3">
        <f t="shared" si="0"/>
        <v>0.4285714285714286</v>
      </c>
      <c r="E47">
        <v>0.45000000000000023</v>
      </c>
      <c r="F47" s="3">
        <f t="shared" si="1"/>
        <v>0.14285714285714288</v>
      </c>
      <c r="G47" s="4">
        <f t="shared" si="2"/>
        <v>657.14285714285711</v>
      </c>
    </row>
    <row r="48" spans="4:7" x14ac:dyDescent="0.2">
      <c r="D48" s="3">
        <f t="shared" si="0"/>
        <v>0.43269230769230782</v>
      </c>
      <c r="E48">
        <v>0.46000000000000024</v>
      </c>
      <c r="F48" s="3">
        <f t="shared" si="1"/>
        <v>0.1442307692307693</v>
      </c>
      <c r="G48" s="4">
        <f t="shared" si="2"/>
        <v>655.76923076923072</v>
      </c>
    </row>
    <row r="49" spans="4:7" x14ac:dyDescent="0.2">
      <c r="D49" s="3">
        <f t="shared" si="0"/>
        <v>0.43689320388349523</v>
      </c>
      <c r="E49" s="3">
        <v>0.47000000000000025</v>
      </c>
      <c r="F49" s="3">
        <f t="shared" si="1"/>
        <v>0.14563106796116509</v>
      </c>
      <c r="G49" s="4">
        <f t="shared" si="2"/>
        <v>654.36893203883494</v>
      </c>
    </row>
    <row r="50" spans="4:7" x14ac:dyDescent="0.2">
      <c r="D50" s="3">
        <f t="shared" si="0"/>
        <v>0.44117647058823534</v>
      </c>
      <c r="E50">
        <v>0.48000000000000026</v>
      </c>
      <c r="F50" s="3">
        <f t="shared" si="1"/>
        <v>0.1470588235294118</v>
      </c>
      <c r="G50" s="4">
        <f t="shared" si="2"/>
        <v>652.94117647058818</v>
      </c>
    </row>
    <row r="51" spans="4:7" x14ac:dyDescent="0.2">
      <c r="D51" s="3">
        <f t="shared" si="0"/>
        <v>0.44554455445544555</v>
      </c>
      <c r="E51">
        <v>0.49000000000000027</v>
      </c>
      <c r="F51" s="3">
        <f t="shared" si="1"/>
        <v>0.14851485148514854</v>
      </c>
      <c r="G51" s="4">
        <f t="shared" si="2"/>
        <v>651.48514851485152</v>
      </c>
    </row>
    <row r="52" spans="4:7" x14ac:dyDescent="0.2">
      <c r="D52" s="3">
        <f t="shared" si="0"/>
        <v>0.45000000000000007</v>
      </c>
      <c r="E52">
        <v>0.50000000000000022</v>
      </c>
      <c r="F52" s="3">
        <f t="shared" si="1"/>
        <v>0.15000000000000005</v>
      </c>
      <c r="G52" s="4">
        <f t="shared" si="2"/>
        <v>650</v>
      </c>
    </row>
    <row r="53" spans="4:7" x14ac:dyDescent="0.2">
      <c r="D53" s="3">
        <f t="shared" si="0"/>
        <v>0.45454545454545459</v>
      </c>
      <c r="E53">
        <v>0.51000000000000023</v>
      </c>
      <c r="F53" s="3">
        <f t="shared" si="1"/>
        <v>0.15151515151515155</v>
      </c>
      <c r="G53" s="4">
        <f t="shared" si="2"/>
        <v>648.4848484848485</v>
      </c>
    </row>
    <row r="54" spans="4:7" x14ac:dyDescent="0.2">
      <c r="D54" s="3">
        <f t="shared" si="0"/>
        <v>0.45918367346938788</v>
      </c>
      <c r="E54">
        <v>0.52000000000000024</v>
      </c>
      <c r="F54" s="3">
        <f t="shared" si="1"/>
        <v>0.15306122448979598</v>
      </c>
      <c r="G54" s="4">
        <f t="shared" si="2"/>
        <v>646.93877551020398</v>
      </c>
    </row>
    <row r="55" spans="4:7" x14ac:dyDescent="0.2">
      <c r="D55" s="3">
        <f t="shared" si="0"/>
        <v>0.463917525773196</v>
      </c>
      <c r="E55">
        <v>0.53000000000000025</v>
      </c>
      <c r="F55" s="3">
        <f t="shared" si="1"/>
        <v>0.15463917525773202</v>
      </c>
      <c r="G55" s="4">
        <f t="shared" si="2"/>
        <v>645.36082474226805</v>
      </c>
    </row>
    <row r="56" spans="4:7" x14ac:dyDescent="0.2">
      <c r="D56" s="3">
        <f t="shared" si="0"/>
        <v>0.46875000000000006</v>
      </c>
      <c r="E56">
        <v>0.54000000000000026</v>
      </c>
      <c r="F56" s="3">
        <f t="shared" si="1"/>
        <v>0.15625000000000003</v>
      </c>
      <c r="G56" s="4">
        <f t="shared" si="2"/>
        <v>643.75</v>
      </c>
    </row>
    <row r="57" spans="4:7" x14ac:dyDescent="0.2">
      <c r="D57" s="3">
        <f t="shared" si="0"/>
        <v>0.47368421052631599</v>
      </c>
      <c r="E57">
        <v>0.55000000000000027</v>
      </c>
      <c r="F57" s="3">
        <f t="shared" si="1"/>
        <v>0.15789473684210534</v>
      </c>
      <c r="G57" s="4">
        <f t="shared" si="2"/>
        <v>642.10526315789468</v>
      </c>
    </row>
    <row r="58" spans="4:7" x14ac:dyDescent="0.2">
      <c r="D58" s="3">
        <f t="shared" si="0"/>
        <v>0.47872340425531928</v>
      </c>
      <c r="E58">
        <v>0.56000000000000028</v>
      </c>
      <c r="F58" s="3">
        <f t="shared" si="1"/>
        <v>0.15957446808510645</v>
      </c>
      <c r="G58" s="4">
        <f t="shared" si="2"/>
        <v>640.42553191489355</v>
      </c>
    </row>
    <row r="59" spans="4:7" x14ac:dyDescent="0.2">
      <c r="D59" s="3">
        <f t="shared" si="0"/>
        <v>0.48387096774193555</v>
      </c>
      <c r="E59">
        <v>0.57000000000000028</v>
      </c>
      <c r="F59" s="3">
        <f t="shared" si="1"/>
        <v>0.16129032258064521</v>
      </c>
      <c r="G59" s="4">
        <f t="shared" si="2"/>
        <v>638.70967741935476</v>
      </c>
    </row>
    <row r="60" spans="4:7" x14ac:dyDescent="0.2">
      <c r="D60" s="3">
        <f t="shared" si="0"/>
        <v>0.48913043478260887</v>
      </c>
      <c r="E60">
        <v>0.58000000000000029</v>
      </c>
      <c r="F60" s="3">
        <f t="shared" si="1"/>
        <v>0.16304347826086965</v>
      </c>
      <c r="G60" s="4">
        <f t="shared" si="2"/>
        <v>636.95652173913038</v>
      </c>
    </row>
    <row r="61" spans="4:7" x14ac:dyDescent="0.2">
      <c r="D61" s="3">
        <f t="shared" si="0"/>
        <v>0.49450549450549464</v>
      </c>
      <c r="E61">
        <v>0.5900000000000003</v>
      </c>
      <c r="F61" s="3">
        <f t="shared" si="1"/>
        <v>0.16483516483516489</v>
      </c>
      <c r="G61" s="4">
        <f t="shared" si="2"/>
        <v>635.16483516483504</v>
      </c>
    </row>
    <row r="62" spans="4:7" x14ac:dyDescent="0.2">
      <c r="D62" s="3">
        <f t="shared" si="0"/>
        <v>0.50000000000000011</v>
      </c>
      <c r="E62">
        <v>0.60000000000000031</v>
      </c>
      <c r="F62" s="3">
        <f t="shared" si="1"/>
        <v>0.16666666666666671</v>
      </c>
      <c r="G62" s="4">
        <f t="shared" si="2"/>
        <v>633.33333333333326</v>
      </c>
    </row>
    <row r="63" spans="4:7" x14ac:dyDescent="0.2">
      <c r="D63" s="3">
        <f t="shared" si="0"/>
        <v>0.50561797752809012</v>
      </c>
      <c r="E63">
        <v>0.61000000000000032</v>
      </c>
      <c r="F63" s="3">
        <f t="shared" si="1"/>
        <v>0.16853932584269674</v>
      </c>
      <c r="G63" s="4">
        <f t="shared" si="2"/>
        <v>631.46067415730329</v>
      </c>
    </row>
    <row r="64" spans="4:7" x14ac:dyDescent="0.2">
      <c r="D64" s="3">
        <f t="shared" si="0"/>
        <v>0.51136363636363658</v>
      </c>
      <c r="E64">
        <v>0.62000000000000033</v>
      </c>
      <c r="F64" s="3">
        <f t="shared" si="1"/>
        <v>0.17045454545454555</v>
      </c>
      <c r="G64" s="4">
        <f t="shared" si="2"/>
        <v>629.5454545454545</v>
      </c>
    </row>
    <row r="65" spans="4:7" x14ac:dyDescent="0.2">
      <c r="D65" s="3">
        <f t="shared" si="0"/>
        <v>0.51724137931034497</v>
      </c>
      <c r="E65">
        <v>0.63000000000000034</v>
      </c>
      <c r="F65" s="3">
        <f t="shared" si="1"/>
        <v>0.17241379310344834</v>
      </c>
      <c r="G65" s="4">
        <f t="shared" si="2"/>
        <v>627.58620689655163</v>
      </c>
    </row>
    <row r="66" spans="4:7" x14ac:dyDescent="0.2">
      <c r="D66" s="3">
        <f t="shared" si="0"/>
        <v>0.52325581395348864</v>
      </c>
      <c r="E66">
        <v>0.64000000000000035</v>
      </c>
      <c r="F66" s="3">
        <f t="shared" si="1"/>
        <v>0.17441860465116291</v>
      </c>
      <c r="G66" s="4">
        <f t="shared" si="2"/>
        <v>625.58139534883708</v>
      </c>
    </row>
    <row r="67" spans="4:7" x14ac:dyDescent="0.2">
      <c r="D67" s="3">
        <f t="shared" ref="D67:D102" si="3">IF(B$5/(B$7*E67+1-E67)&lt; B$4, B$5/(B$7*E67+1-E67), B$4)</f>
        <v>0.52941176470588258</v>
      </c>
      <c r="E67">
        <v>0.65000000000000036</v>
      </c>
      <c r="F67" s="3">
        <f t="shared" ref="F67:F101" si="4">B$7*D67</f>
        <v>0.17647058823529421</v>
      </c>
      <c r="G67" s="4">
        <f t="shared" ref="G67:G101" si="5">B$1+D67*B$8</f>
        <v>623.52941176470586</v>
      </c>
    </row>
    <row r="68" spans="4:7" x14ac:dyDescent="0.2">
      <c r="D68" s="3">
        <f t="shared" si="3"/>
        <v>0.53571428571428581</v>
      </c>
      <c r="E68">
        <v>0.66000000000000036</v>
      </c>
      <c r="F68" s="3">
        <f t="shared" si="4"/>
        <v>0.17857142857142863</v>
      </c>
      <c r="G68" s="4">
        <f t="shared" si="5"/>
        <v>621.42857142857133</v>
      </c>
    </row>
    <row r="69" spans="4:7" x14ac:dyDescent="0.2">
      <c r="D69" s="3">
        <f t="shared" si="3"/>
        <v>0.54216867469879526</v>
      </c>
      <c r="E69">
        <v>0.67000000000000037</v>
      </c>
      <c r="F69" s="3">
        <f t="shared" si="4"/>
        <v>0.18072289156626511</v>
      </c>
      <c r="G69" s="4">
        <f t="shared" si="5"/>
        <v>619.27710843373484</v>
      </c>
    </row>
    <row r="70" spans="4:7" x14ac:dyDescent="0.2">
      <c r="D70" s="3">
        <f t="shared" si="3"/>
        <v>0.54878048780487831</v>
      </c>
      <c r="E70">
        <v>0.68000000000000038</v>
      </c>
      <c r="F70" s="3">
        <f t="shared" si="4"/>
        <v>0.18292682926829279</v>
      </c>
      <c r="G70" s="4">
        <f t="shared" si="5"/>
        <v>617.07317073170725</v>
      </c>
    </row>
    <row r="71" spans="4:7" x14ac:dyDescent="0.2">
      <c r="D71" s="3">
        <f t="shared" si="3"/>
        <v>0.55555555555555569</v>
      </c>
      <c r="E71">
        <v>0.69000000000000039</v>
      </c>
      <c r="F71" s="3">
        <f t="shared" si="4"/>
        <v>0.18518518518518526</v>
      </c>
      <c r="G71" s="4">
        <f t="shared" si="5"/>
        <v>614.81481481481478</v>
      </c>
    </row>
    <row r="72" spans="4:7" x14ac:dyDescent="0.2">
      <c r="D72" s="3">
        <f t="shared" si="3"/>
        <v>0.56250000000000033</v>
      </c>
      <c r="E72">
        <v>0.7000000000000004</v>
      </c>
      <c r="F72" s="3">
        <f t="shared" si="4"/>
        <v>0.18750000000000014</v>
      </c>
      <c r="G72" s="4">
        <f t="shared" si="5"/>
        <v>612.49999999999989</v>
      </c>
    </row>
    <row r="73" spans="4:7" x14ac:dyDescent="0.2">
      <c r="D73" s="3">
        <f t="shared" si="3"/>
        <v>0.56962025316455722</v>
      </c>
      <c r="E73">
        <v>0.71000000000000041</v>
      </c>
      <c r="F73" s="3">
        <f t="shared" si="4"/>
        <v>0.18987341772151908</v>
      </c>
      <c r="G73" s="4">
        <f t="shared" si="5"/>
        <v>610.1265822784809</v>
      </c>
    </row>
    <row r="74" spans="4:7" x14ac:dyDescent="0.2">
      <c r="D74" s="3">
        <f t="shared" si="3"/>
        <v>0.57692307692307709</v>
      </c>
      <c r="E74">
        <v>0.72000000000000042</v>
      </c>
      <c r="F74" s="3">
        <f t="shared" si="4"/>
        <v>0.19230769230769237</v>
      </c>
      <c r="G74" s="4">
        <f t="shared" si="5"/>
        <v>607.69230769230762</v>
      </c>
    </row>
    <row r="75" spans="4:7" x14ac:dyDescent="0.2">
      <c r="D75" s="3">
        <f t="shared" si="3"/>
        <v>0.5844155844155845</v>
      </c>
      <c r="E75">
        <v>0.73000000000000043</v>
      </c>
      <c r="F75" s="3">
        <f t="shared" si="4"/>
        <v>0.19480519480519484</v>
      </c>
      <c r="G75" s="4">
        <f t="shared" si="5"/>
        <v>605.19480519480521</v>
      </c>
    </row>
    <row r="76" spans="4:7" x14ac:dyDescent="0.2">
      <c r="D76" s="3">
        <f t="shared" si="3"/>
        <v>0.59210526315789502</v>
      </c>
      <c r="E76">
        <v>0.74000000000000044</v>
      </c>
      <c r="F76" s="3">
        <f t="shared" si="4"/>
        <v>0.19736842105263169</v>
      </c>
      <c r="G76" s="4">
        <f t="shared" si="5"/>
        <v>602.63157894736833</v>
      </c>
    </row>
    <row r="77" spans="4:7" x14ac:dyDescent="0.2">
      <c r="D77" s="3">
        <f t="shared" si="3"/>
        <v>0.6</v>
      </c>
      <c r="E77">
        <v>0.75000000000000044</v>
      </c>
      <c r="F77" s="3">
        <f t="shared" si="4"/>
        <v>0.2</v>
      </c>
      <c r="G77" s="4">
        <f t="shared" si="5"/>
        <v>600</v>
      </c>
    </row>
    <row r="78" spans="4:7" x14ac:dyDescent="0.2">
      <c r="D78" s="3">
        <f t="shared" si="3"/>
        <v>0.6</v>
      </c>
      <c r="E78">
        <v>0.76000000000000045</v>
      </c>
      <c r="F78" s="3">
        <f t="shared" si="4"/>
        <v>0.2</v>
      </c>
      <c r="G78" s="4">
        <f t="shared" si="5"/>
        <v>600</v>
      </c>
    </row>
    <row r="79" spans="4:7" x14ac:dyDescent="0.2">
      <c r="D79" s="3">
        <f t="shared" si="3"/>
        <v>0.6</v>
      </c>
      <c r="E79">
        <v>0.77000000000000046</v>
      </c>
      <c r="F79" s="3">
        <f t="shared" si="4"/>
        <v>0.2</v>
      </c>
      <c r="G79" s="4">
        <f t="shared" si="5"/>
        <v>600</v>
      </c>
    </row>
    <row r="80" spans="4:7" x14ac:dyDescent="0.2">
      <c r="D80" s="3">
        <f t="shared" si="3"/>
        <v>0.6</v>
      </c>
      <c r="E80">
        <v>0.78000000000000047</v>
      </c>
      <c r="F80" s="3">
        <f t="shared" si="4"/>
        <v>0.2</v>
      </c>
      <c r="G80" s="4">
        <f t="shared" si="5"/>
        <v>600</v>
      </c>
    </row>
    <row r="81" spans="4:7" x14ac:dyDescent="0.2">
      <c r="D81" s="3">
        <f t="shared" si="3"/>
        <v>0.6</v>
      </c>
      <c r="E81">
        <v>0.79000000000000048</v>
      </c>
      <c r="F81" s="3">
        <f t="shared" si="4"/>
        <v>0.2</v>
      </c>
      <c r="G81" s="4">
        <f t="shared" si="5"/>
        <v>600</v>
      </c>
    </row>
    <row r="82" spans="4:7" x14ac:dyDescent="0.2">
      <c r="D82" s="3">
        <f t="shared" si="3"/>
        <v>0.6</v>
      </c>
      <c r="E82">
        <v>0.80000000000000049</v>
      </c>
      <c r="F82" s="3">
        <f t="shared" si="4"/>
        <v>0.2</v>
      </c>
      <c r="G82" s="4">
        <f t="shared" si="5"/>
        <v>600</v>
      </c>
    </row>
    <row r="83" spans="4:7" x14ac:dyDescent="0.2">
      <c r="D83" s="3">
        <f t="shared" si="3"/>
        <v>0.6</v>
      </c>
      <c r="E83">
        <v>0.8100000000000005</v>
      </c>
      <c r="F83" s="3">
        <f t="shared" si="4"/>
        <v>0.2</v>
      </c>
      <c r="G83" s="4">
        <f t="shared" si="5"/>
        <v>600</v>
      </c>
    </row>
    <row r="84" spans="4:7" x14ac:dyDescent="0.2">
      <c r="D84" s="3">
        <f t="shared" si="3"/>
        <v>0.6</v>
      </c>
      <c r="E84">
        <v>0.82000000000000051</v>
      </c>
      <c r="F84" s="3">
        <f t="shared" si="4"/>
        <v>0.2</v>
      </c>
      <c r="G84" s="4">
        <f t="shared" si="5"/>
        <v>600</v>
      </c>
    </row>
    <row r="85" spans="4:7" x14ac:dyDescent="0.2">
      <c r="D85" s="3">
        <f t="shared" si="3"/>
        <v>0.6</v>
      </c>
      <c r="E85">
        <v>0.83000000000000052</v>
      </c>
      <c r="F85" s="3">
        <f t="shared" si="4"/>
        <v>0.2</v>
      </c>
      <c r="G85" s="4">
        <f t="shared" si="5"/>
        <v>600</v>
      </c>
    </row>
    <row r="86" spans="4:7" x14ac:dyDescent="0.2">
      <c r="D86" s="3">
        <f t="shared" si="3"/>
        <v>0.6</v>
      </c>
      <c r="E86">
        <v>0.84000000000000052</v>
      </c>
      <c r="F86" s="3">
        <f t="shared" si="4"/>
        <v>0.2</v>
      </c>
      <c r="G86" s="4">
        <f t="shared" si="5"/>
        <v>600</v>
      </c>
    </row>
    <row r="87" spans="4:7" x14ac:dyDescent="0.2">
      <c r="D87" s="3">
        <f t="shared" si="3"/>
        <v>0.6</v>
      </c>
      <c r="E87">
        <v>0.85000000000000053</v>
      </c>
      <c r="F87" s="3">
        <f t="shared" si="4"/>
        <v>0.2</v>
      </c>
      <c r="G87" s="4">
        <f t="shared" si="5"/>
        <v>600</v>
      </c>
    </row>
    <row r="88" spans="4:7" x14ac:dyDescent="0.2">
      <c r="D88" s="3">
        <f t="shared" si="3"/>
        <v>0.6</v>
      </c>
      <c r="E88">
        <v>0.86000000000000054</v>
      </c>
      <c r="F88" s="3">
        <f t="shared" si="4"/>
        <v>0.2</v>
      </c>
      <c r="G88" s="4">
        <f t="shared" si="5"/>
        <v>600</v>
      </c>
    </row>
    <row r="89" spans="4:7" x14ac:dyDescent="0.2">
      <c r="D89" s="3">
        <f t="shared" si="3"/>
        <v>0.6</v>
      </c>
      <c r="E89">
        <v>0.87000000000000055</v>
      </c>
      <c r="F89" s="3">
        <f t="shared" si="4"/>
        <v>0.2</v>
      </c>
      <c r="G89" s="4">
        <f t="shared" si="5"/>
        <v>600</v>
      </c>
    </row>
    <row r="90" spans="4:7" x14ac:dyDescent="0.2">
      <c r="D90" s="3">
        <f t="shared" si="3"/>
        <v>0.6</v>
      </c>
      <c r="E90">
        <v>0.88000000000000056</v>
      </c>
      <c r="F90" s="3">
        <f t="shared" si="4"/>
        <v>0.2</v>
      </c>
      <c r="G90" s="4">
        <f t="shared" si="5"/>
        <v>600</v>
      </c>
    </row>
    <row r="91" spans="4:7" x14ac:dyDescent="0.2">
      <c r="D91" s="3">
        <f t="shared" si="3"/>
        <v>0.6</v>
      </c>
      <c r="E91">
        <v>0.89000000000000057</v>
      </c>
      <c r="F91" s="3">
        <f t="shared" si="4"/>
        <v>0.2</v>
      </c>
      <c r="G91" s="4">
        <f t="shared" si="5"/>
        <v>600</v>
      </c>
    </row>
    <row r="92" spans="4:7" x14ac:dyDescent="0.2">
      <c r="D92" s="3">
        <f t="shared" si="3"/>
        <v>0.6</v>
      </c>
      <c r="E92">
        <v>0.90000000000000058</v>
      </c>
      <c r="F92" s="3">
        <f t="shared" si="4"/>
        <v>0.2</v>
      </c>
      <c r="G92" s="4">
        <f t="shared" si="5"/>
        <v>600</v>
      </c>
    </row>
    <row r="93" spans="4:7" x14ac:dyDescent="0.2">
      <c r="D93" s="3">
        <f t="shared" si="3"/>
        <v>0.6</v>
      </c>
      <c r="E93">
        <v>0.91000000000000059</v>
      </c>
      <c r="F93" s="3">
        <f t="shared" si="4"/>
        <v>0.2</v>
      </c>
      <c r="G93" s="4">
        <f t="shared" si="5"/>
        <v>600</v>
      </c>
    </row>
    <row r="94" spans="4:7" x14ac:dyDescent="0.2">
      <c r="D94" s="3">
        <f t="shared" si="3"/>
        <v>0.6</v>
      </c>
      <c r="E94">
        <v>0.9200000000000006</v>
      </c>
      <c r="F94" s="3">
        <f t="shared" si="4"/>
        <v>0.2</v>
      </c>
      <c r="G94" s="4">
        <f t="shared" si="5"/>
        <v>600</v>
      </c>
    </row>
    <row r="95" spans="4:7" x14ac:dyDescent="0.2">
      <c r="D95" s="3">
        <f t="shared" si="3"/>
        <v>0.6</v>
      </c>
      <c r="E95">
        <v>0.9300000000000006</v>
      </c>
      <c r="F95" s="3">
        <f t="shared" si="4"/>
        <v>0.2</v>
      </c>
      <c r="G95" s="4">
        <f t="shared" si="5"/>
        <v>600</v>
      </c>
    </row>
    <row r="96" spans="4:7" x14ac:dyDescent="0.2">
      <c r="D96" s="3">
        <f t="shared" si="3"/>
        <v>0.6</v>
      </c>
      <c r="E96">
        <v>0.94000000000000061</v>
      </c>
      <c r="F96" s="3">
        <f t="shared" si="4"/>
        <v>0.2</v>
      </c>
      <c r="G96" s="4">
        <f t="shared" si="5"/>
        <v>600</v>
      </c>
    </row>
    <row r="97" spans="4:7" x14ac:dyDescent="0.2">
      <c r="D97" s="3">
        <f t="shared" si="3"/>
        <v>0.6</v>
      </c>
      <c r="E97">
        <v>0.95000000000000062</v>
      </c>
      <c r="F97" s="3">
        <f t="shared" si="4"/>
        <v>0.2</v>
      </c>
      <c r="G97" s="4">
        <f t="shared" si="5"/>
        <v>600</v>
      </c>
    </row>
    <row r="98" spans="4:7" x14ac:dyDescent="0.2">
      <c r="D98" s="3">
        <f t="shared" si="3"/>
        <v>0.6</v>
      </c>
      <c r="E98">
        <v>0.96000000000000063</v>
      </c>
      <c r="F98" s="3">
        <f t="shared" si="4"/>
        <v>0.2</v>
      </c>
      <c r="G98" s="4">
        <f t="shared" si="5"/>
        <v>600</v>
      </c>
    </row>
    <row r="99" spans="4:7" x14ac:dyDescent="0.2">
      <c r="D99" s="3">
        <f t="shared" si="3"/>
        <v>0.6</v>
      </c>
      <c r="E99">
        <v>0.97000000000000064</v>
      </c>
      <c r="F99" s="3">
        <f t="shared" si="4"/>
        <v>0.2</v>
      </c>
      <c r="G99" s="4">
        <f t="shared" si="5"/>
        <v>600</v>
      </c>
    </row>
    <row r="100" spans="4:7" x14ac:dyDescent="0.2">
      <c r="D100" s="3">
        <f t="shared" si="3"/>
        <v>0.6</v>
      </c>
      <c r="E100">
        <v>0.98000000000000065</v>
      </c>
      <c r="F100" s="3">
        <f t="shared" si="4"/>
        <v>0.2</v>
      </c>
      <c r="G100" s="4">
        <f t="shared" si="5"/>
        <v>600</v>
      </c>
    </row>
    <row r="101" spans="4:7" x14ac:dyDescent="0.2">
      <c r="D101" s="3">
        <f t="shared" si="3"/>
        <v>0.6</v>
      </c>
      <c r="E101">
        <v>0.99000000000000066</v>
      </c>
      <c r="F101" s="3">
        <f t="shared" si="4"/>
        <v>0.2</v>
      </c>
      <c r="G101" s="4">
        <f t="shared" si="5"/>
        <v>600</v>
      </c>
    </row>
    <row r="102" spans="4:7" x14ac:dyDescent="0.2">
      <c r="D102" s="3">
        <f t="shared" si="3"/>
        <v>0.6</v>
      </c>
      <c r="E102">
        <v>1.0000000000000007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E783-7EF8-FD42-A9E9-6F06F143C23F}">
  <dimension ref="A1:G102"/>
  <sheetViews>
    <sheetView workbookViewId="0">
      <selection activeCell="G1" sqref="G1:H1048576"/>
    </sheetView>
  </sheetViews>
  <sheetFormatPr baseColWidth="10" defaultRowHeight="16" x14ac:dyDescent="0.2"/>
  <cols>
    <col min="7" max="7" width="10.1640625" customWidth="1"/>
  </cols>
  <sheetData>
    <row r="1" spans="1:7" x14ac:dyDescent="0.2">
      <c r="A1" t="str">
        <f>IO!B4</f>
        <v>T_f</v>
      </c>
      <c r="B1">
        <f>IO!C4</f>
        <v>800</v>
      </c>
      <c r="D1" t="s">
        <v>8</v>
      </c>
      <c r="E1" t="s">
        <v>7</v>
      </c>
      <c r="F1" t="s">
        <v>15</v>
      </c>
      <c r="G1" t="s">
        <v>16</v>
      </c>
    </row>
    <row r="2" spans="1:7" x14ac:dyDescent="0.2">
      <c r="A2" t="str">
        <f>IO!B5</f>
        <v>T_e</v>
      </c>
      <c r="B2">
        <f>IO!C5</f>
        <v>600</v>
      </c>
      <c r="D2" s="3">
        <f t="shared" ref="D2:D33" si="0">IF(B$5*(1-E2)^(B$7-1) &lt; B$4, B$5*(1-E2)^(B$7-1), B$4)</f>
        <v>0.3</v>
      </c>
      <c r="E2">
        <v>0</v>
      </c>
      <c r="F2" s="3">
        <f>B$7*D2</f>
        <v>0.1</v>
      </c>
      <c r="G2" s="4">
        <f>B$1+D2*B$8</f>
        <v>700</v>
      </c>
    </row>
    <row r="3" spans="1:7" x14ac:dyDescent="0.2">
      <c r="A3" t="str">
        <f>IO!B6</f>
        <v>C_se</v>
      </c>
      <c r="B3">
        <f>IO!C6</f>
        <v>0.2</v>
      </c>
      <c r="D3" s="3">
        <f t="shared" si="0"/>
        <v>0.3020168161856352</v>
      </c>
      <c r="E3">
        <v>0.01</v>
      </c>
      <c r="F3" s="3">
        <f t="shared" ref="F3:F66" si="1">B$7*D3</f>
        <v>0.10067227206187841</v>
      </c>
      <c r="G3" s="4">
        <f t="shared" ref="G3:G66" si="2">B$1+D3*B$8</f>
        <v>699.3277279381216</v>
      </c>
    </row>
    <row r="4" spans="1:7" x14ac:dyDescent="0.2">
      <c r="A4" t="str">
        <f>IO!B7</f>
        <v>C_e</v>
      </c>
      <c r="B4">
        <f>IO!C7</f>
        <v>0.6</v>
      </c>
      <c r="D4" s="3">
        <f t="shared" si="0"/>
        <v>0.3040678739936537</v>
      </c>
      <c r="E4">
        <v>0.02</v>
      </c>
      <c r="F4" s="3">
        <f t="shared" si="1"/>
        <v>0.10135595799788458</v>
      </c>
      <c r="G4" s="4">
        <f t="shared" si="2"/>
        <v>698.64404200211538</v>
      </c>
    </row>
    <row r="5" spans="1:7" x14ac:dyDescent="0.2">
      <c r="A5" t="str">
        <f>IO!B8</f>
        <v>C_0</v>
      </c>
      <c r="B5">
        <f>IO!C8</f>
        <v>0.3</v>
      </c>
      <c r="D5" s="3">
        <f t="shared" si="0"/>
        <v>0.30615411316983382</v>
      </c>
      <c r="E5">
        <v>0.03</v>
      </c>
      <c r="F5" s="3">
        <f t="shared" si="1"/>
        <v>0.10205137105661129</v>
      </c>
      <c r="G5" s="4">
        <f t="shared" si="2"/>
        <v>697.94862894338871</v>
      </c>
    </row>
    <row r="6" spans="1:7" x14ac:dyDescent="0.2">
      <c r="D6" s="3">
        <f t="shared" si="0"/>
        <v>0.30827650929130873</v>
      </c>
      <c r="E6">
        <v>0.04</v>
      </c>
      <c r="F6" s="3">
        <f t="shared" si="1"/>
        <v>0.10275883643043625</v>
      </c>
      <c r="G6" s="4">
        <f t="shared" si="2"/>
        <v>697.2411635695637</v>
      </c>
    </row>
    <row r="7" spans="1:7" x14ac:dyDescent="0.2">
      <c r="A7" s="2" t="s">
        <v>9</v>
      </c>
      <c r="B7" s="1">
        <f>B3/B4</f>
        <v>0.33333333333333337</v>
      </c>
      <c r="D7" s="3">
        <f t="shared" si="0"/>
        <v>0.3104360755236501</v>
      </c>
      <c r="E7">
        <v>0.05</v>
      </c>
      <c r="F7" s="3">
        <f t="shared" si="1"/>
        <v>0.10347869184121671</v>
      </c>
      <c r="G7" s="4">
        <f t="shared" si="2"/>
        <v>696.52130815878331</v>
      </c>
    </row>
    <row r="8" spans="1:7" x14ac:dyDescent="0.2">
      <c r="A8" s="2" t="s">
        <v>10</v>
      </c>
      <c r="B8" s="1">
        <f>(B2-B1)/B4</f>
        <v>-333.33333333333337</v>
      </c>
      <c r="D8" s="3">
        <f t="shared" si="0"/>
        <v>0.31263386448368985</v>
      </c>
      <c r="E8">
        <v>6.0000000000000005E-2</v>
      </c>
      <c r="F8" s="3">
        <f t="shared" si="1"/>
        <v>0.10421128816122996</v>
      </c>
      <c r="G8" s="4">
        <f t="shared" si="2"/>
        <v>695.78871183877004</v>
      </c>
    </row>
    <row r="9" spans="1:7" x14ac:dyDescent="0.2">
      <c r="D9" s="3">
        <f t="shared" si="0"/>
        <v>0.31487097021564758</v>
      </c>
      <c r="E9">
        <v>7.0000000000000007E-2</v>
      </c>
      <c r="F9" s="3">
        <f t="shared" si="1"/>
        <v>0.10495699007188254</v>
      </c>
      <c r="G9" s="4">
        <f t="shared" si="2"/>
        <v>695.0430099281175</v>
      </c>
    </row>
    <row r="10" spans="1:7" x14ac:dyDescent="0.2">
      <c r="A10" t="s">
        <v>11</v>
      </c>
      <c r="B10" cm="1">
        <f t="array" ref="B10">MIN(IF(D2:D102&gt;=B4,0,1)+E2:E102)</f>
        <v>0.65000000000000036</v>
      </c>
      <c r="D10" s="3">
        <f t="shared" si="0"/>
        <v>0.31714853028875739</v>
      </c>
      <c r="E10">
        <v>0.08</v>
      </c>
      <c r="F10" s="3">
        <f t="shared" si="1"/>
        <v>0.10571617676291914</v>
      </c>
      <c r="G10" s="4">
        <f t="shared" si="2"/>
        <v>694.28382323708081</v>
      </c>
    </row>
    <row r="11" spans="1:7" x14ac:dyDescent="0.2">
      <c r="A11" t="s">
        <v>12</v>
      </c>
      <c r="B11">
        <f>1-B10</f>
        <v>0.34999999999999964</v>
      </c>
      <c r="D11" s="3">
        <f t="shared" si="0"/>
        <v>0.31946772802528023</v>
      </c>
      <c r="E11">
        <v>0.09</v>
      </c>
      <c r="F11" s="3">
        <f t="shared" si="1"/>
        <v>0.10648924267509342</v>
      </c>
      <c r="G11" s="4">
        <f t="shared" si="2"/>
        <v>693.51075732490654</v>
      </c>
    </row>
    <row r="12" spans="1:7" x14ac:dyDescent="0.2">
      <c r="D12" s="3">
        <f t="shared" si="0"/>
        <v>0.32182979486854324</v>
      </c>
      <c r="E12">
        <v>9.9999999999999992E-2</v>
      </c>
      <c r="F12" s="3">
        <f t="shared" si="1"/>
        <v>0.10727659828951443</v>
      </c>
      <c r="G12" s="4">
        <f t="shared" si="2"/>
        <v>692.72340171048563</v>
      </c>
    </row>
    <row r="13" spans="1:7" x14ac:dyDescent="0.2">
      <c r="D13" s="3">
        <f t="shared" si="0"/>
        <v>0.32423601290147347</v>
      </c>
      <c r="E13">
        <v>0.10999999999999999</v>
      </c>
      <c r="F13" s="3">
        <f t="shared" si="1"/>
        <v>0.10807867096715784</v>
      </c>
      <c r="G13" s="4">
        <f t="shared" si="2"/>
        <v>691.92132903284221</v>
      </c>
    </row>
    <row r="14" spans="1:7" x14ac:dyDescent="0.2">
      <c r="D14" s="3">
        <f t="shared" si="0"/>
        <v>0.32668771752700798</v>
      </c>
      <c r="E14">
        <v>0.11999999999999998</v>
      </c>
      <c r="F14" s="3">
        <f t="shared" si="1"/>
        <v>0.10889590584233601</v>
      </c>
      <c r="G14" s="4">
        <f t="shared" si="2"/>
        <v>691.10409415766401</v>
      </c>
    </row>
    <row r="15" spans="1:7" x14ac:dyDescent="0.2">
      <c r="D15" s="3">
        <f t="shared" si="0"/>
        <v>0.32918630032276003</v>
      </c>
      <c r="E15">
        <v>0.12999999999999998</v>
      </c>
      <c r="F15" s="3">
        <f t="shared" si="1"/>
        <v>0.10972876677425336</v>
      </c>
      <c r="G15" s="4">
        <f t="shared" si="2"/>
        <v>690.27123322574664</v>
      </c>
    </row>
    <row r="16" spans="1:7" x14ac:dyDescent="0.2">
      <c r="D16" s="3">
        <f t="shared" si="0"/>
        <v>0.33173321208342388</v>
      </c>
      <c r="E16">
        <v>0.13999999999999999</v>
      </c>
      <c r="F16" s="3">
        <f t="shared" si="1"/>
        <v>0.11057773736114131</v>
      </c>
      <c r="G16" s="4">
        <f t="shared" si="2"/>
        <v>689.42226263885868</v>
      </c>
    </row>
    <row r="17" spans="4:7" x14ac:dyDescent="0.2">
      <c r="D17" s="3">
        <f t="shared" si="0"/>
        <v>0.3343299660656151</v>
      </c>
      <c r="E17">
        <v>0.15</v>
      </c>
      <c r="F17" s="3">
        <f t="shared" si="1"/>
        <v>0.11144332202187171</v>
      </c>
      <c r="G17" s="4">
        <f t="shared" si="2"/>
        <v>688.55667797812828</v>
      </c>
    </row>
    <row r="18" spans="4:7" x14ac:dyDescent="0.2">
      <c r="D18" s="3">
        <f t="shared" si="0"/>
        <v>0.33697814145118093</v>
      </c>
      <c r="E18">
        <v>0.16</v>
      </c>
      <c r="F18" s="3">
        <f t="shared" si="1"/>
        <v>0.11232604715039365</v>
      </c>
      <c r="G18" s="4">
        <f t="shared" si="2"/>
        <v>687.67395284960639</v>
      </c>
    </row>
    <row r="19" spans="4:7" x14ac:dyDescent="0.2">
      <c r="D19" s="3">
        <f t="shared" si="0"/>
        <v>0.33967938704649298</v>
      </c>
      <c r="E19">
        <v>0.17</v>
      </c>
      <c r="F19" s="3">
        <f t="shared" si="1"/>
        <v>0.11322646234883101</v>
      </c>
      <c r="G19" s="4">
        <f t="shared" si="2"/>
        <v>686.77353765116902</v>
      </c>
    </row>
    <row r="20" spans="4:7" x14ac:dyDescent="0.2">
      <c r="D20" s="3">
        <f t="shared" si="0"/>
        <v>0.34243542523687159</v>
      </c>
      <c r="E20">
        <v>0.18000000000000002</v>
      </c>
      <c r="F20" s="3">
        <f t="shared" si="1"/>
        <v>0.11414514174562387</v>
      </c>
      <c r="G20" s="4">
        <f t="shared" si="2"/>
        <v>685.85485825437615</v>
      </c>
    </row>
    <row r="21" spans="4:7" x14ac:dyDescent="0.2">
      <c r="D21" s="3">
        <f t="shared" si="0"/>
        <v>0.34524805621709542</v>
      </c>
      <c r="E21">
        <v>0.19000000000000003</v>
      </c>
      <c r="F21" s="3">
        <f t="shared" si="1"/>
        <v>0.11508268540569849</v>
      </c>
      <c r="G21" s="4">
        <f t="shared" si="2"/>
        <v>684.9173145943015</v>
      </c>
    </row>
    <row r="22" spans="4:7" x14ac:dyDescent="0.2">
      <c r="D22" s="3">
        <f t="shared" si="0"/>
        <v>0.34811916252095843</v>
      </c>
      <c r="E22">
        <v>0.20000000000000004</v>
      </c>
      <c r="F22" s="3">
        <f t="shared" si="1"/>
        <v>0.11603972084031949</v>
      </c>
      <c r="G22" s="4">
        <f t="shared" si="2"/>
        <v>683.96027915968057</v>
      </c>
    </row>
    <row r="23" spans="4:7" x14ac:dyDescent="0.2">
      <c r="D23" s="3">
        <f t="shared" si="0"/>
        <v>0.35105071387505632</v>
      </c>
      <c r="E23">
        <v>0.21000000000000005</v>
      </c>
      <c r="F23" s="3">
        <f t="shared" si="1"/>
        <v>0.11701690462501879</v>
      </c>
      <c r="G23" s="4">
        <f t="shared" si="2"/>
        <v>682.98309537498119</v>
      </c>
    </row>
    <row r="24" spans="4:7" x14ac:dyDescent="0.2">
      <c r="D24" s="3">
        <f t="shared" si="0"/>
        <v>0.35404477240445725</v>
      </c>
      <c r="E24">
        <v>0.22000000000000006</v>
      </c>
      <c r="F24" s="3">
        <f t="shared" si="1"/>
        <v>0.11801492413481909</v>
      </c>
      <c r="G24" s="4">
        <f t="shared" si="2"/>
        <v>681.98507586518087</v>
      </c>
    </row>
    <row r="25" spans="4:7" x14ac:dyDescent="0.2">
      <c r="D25" s="3">
        <f t="shared" si="0"/>
        <v>0.35710349822065807</v>
      </c>
      <c r="E25">
        <v>0.23000000000000007</v>
      </c>
      <c r="F25" s="3">
        <f t="shared" si="1"/>
        <v>0.11903449940688604</v>
      </c>
      <c r="G25" s="4">
        <f t="shared" si="2"/>
        <v>680.96550059311392</v>
      </c>
    </row>
    <row r="26" spans="4:7" x14ac:dyDescent="0.2">
      <c r="D26" s="3">
        <f t="shared" si="0"/>
        <v>0.36022915542528683</v>
      </c>
      <c r="E26">
        <v>0.24000000000000007</v>
      </c>
      <c r="F26" s="3">
        <f t="shared" si="1"/>
        <v>0.12007638514176229</v>
      </c>
      <c r="G26" s="4">
        <f t="shared" si="2"/>
        <v>679.92361485823767</v>
      </c>
    </row>
    <row r="27" spans="4:7" x14ac:dyDescent="0.2">
      <c r="D27" s="3">
        <f t="shared" si="0"/>
        <v>0.36342411856642792</v>
      </c>
      <c r="E27">
        <v>0.25000000000000006</v>
      </c>
      <c r="F27" s="3">
        <f t="shared" si="1"/>
        <v>0.12114137285547599</v>
      </c>
      <c r="G27" s="4">
        <f t="shared" si="2"/>
        <v>678.85862714452401</v>
      </c>
    </row>
    <row r="28" spans="4:7" x14ac:dyDescent="0.2">
      <c r="D28" s="3">
        <f t="shared" si="0"/>
        <v>0.36669087958825436</v>
      </c>
      <c r="E28">
        <v>0.26000000000000006</v>
      </c>
      <c r="F28" s="3">
        <f t="shared" si="1"/>
        <v>0.1222302931960848</v>
      </c>
      <c r="G28" s="4">
        <f t="shared" si="2"/>
        <v>677.76970680391514</v>
      </c>
    </row>
    <row r="29" spans="4:7" x14ac:dyDescent="0.2">
      <c r="D29" s="3">
        <f t="shared" si="0"/>
        <v>0.3700320553189192</v>
      </c>
      <c r="E29">
        <v>0.27000000000000007</v>
      </c>
      <c r="F29" s="3">
        <f t="shared" si="1"/>
        <v>0.12334401843963974</v>
      </c>
      <c r="G29" s="4">
        <f t="shared" si="2"/>
        <v>676.65598156036026</v>
      </c>
    </row>
    <row r="30" spans="4:7" x14ac:dyDescent="0.2">
      <c r="D30" s="3">
        <f t="shared" si="0"/>
        <v>0.37345039554643039</v>
      </c>
      <c r="E30">
        <v>0.28000000000000008</v>
      </c>
      <c r="F30" s="3">
        <f t="shared" si="1"/>
        <v>0.12448346518214348</v>
      </c>
      <c r="G30" s="4">
        <f t="shared" si="2"/>
        <v>675.5165348178565</v>
      </c>
    </row>
    <row r="31" spans="4:7" x14ac:dyDescent="0.2">
      <c r="D31" s="3">
        <f t="shared" si="0"/>
        <v>0.3769487917375921</v>
      </c>
      <c r="E31">
        <v>0.29000000000000009</v>
      </c>
      <c r="F31" s="3">
        <f t="shared" si="1"/>
        <v>0.12564959724586405</v>
      </c>
      <c r="G31" s="4">
        <f t="shared" si="2"/>
        <v>674.35040275413598</v>
      </c>
    </row>
    <row r="32" spans="4:7" x14ac:dyDescent="0.2">
      <c r="D32" s="3">
        <f t="shared" si="0"/>
        <v>0.38053028646111459</v>
      </c>
      <c r="E32">
        <v>0.3000000000000001</v>
      </c>
      <c r="F32" s="3">
        <f t="shared" si="1"/>
        <v>0.12684342882037156</v>
      </c>
      <c r="G32" s="4">
        <f t="shared" si="2"/>
        <v>673.15657117962849</v>
      </c>
    </row>
    <row r="33" spans="4:7" x14ac:dyDescent="0.2">
      <c r="D33" s="3">
        <f t="shared" si="0"/>
        <v>0.38419808358276575</v>
      </c>
      <c r="E33">
        <v>0.31000000000000011</v>
      </c>
      <c r="F33" s="3">
        <f t="shared" si="1"/>
        <v>0.12806602786092194</v>
      </c>
      <c r="G33" s="4">
        <f t="shared" si="2"/>
        <v>671.93397213907804</v>
      </c>
    </row>
    <row r="34" spans="4:7" x14ac:dyDescent="0.2">
      <c r="D34" s="3">
        <f t="shared" ref="D34:D65" si="3">IF(B$5*(1-E34)^(B$7-1) &lt; B$4, B$5*(1-E34)^(B$7-1), B$4)</f>
        <v>0.38795555930807463</v>
      </c>
      <c r="E34">
        <v>0.32000000000000012</v>
      </c>
      <c r="F34" s="3">
        <f t="shared" si="1"/>
        <v>0.12931851976935824</v>
      </c>
      <c r="G34" s="4">
        <f t="shared" si="2"/>
        <v>670.6814802306418</v>
      </c>
    </row>
    <row r="35" spans="4:7" x14ac:dyDescent="0.2">
      <c r="D35" s="3">
        <f t="shared" si="3"/>
        <v>0.39180627415671376</v>
      </c>
      <c r="E35">
        <v>0.33000000000000013</v>
      </c>
      <c r="F35" s="3">
        <f t="shared" si="1"/>
        <v>0.13060209138557127</v>
      </c>
      <c r="G35" s="4">
        <f t="shared" si="2"/>
        <v>669.39790861442873</v>
      </c>
    </row>
    <row r="36" spans="4:7" x14ac:dyDescent="0.2">
      <c r="D36" s="3">
        <f t="shared" si="3"/>
        <v>0.39575398596243688</v>
      </c>
      <c r="E36">
        <v>0.34000000000000014</v>
      </c>
      <c r="F36" s="3">
        <f t="shared" si="1"/>
        <v>0.1319179953208123</v>
      </c>
      <c r="G36" s="4">
        <f t="shared" si="2"/>
        <v>668.08200467918766</v>
      </c>
    </row>
    <row r="37" spans="4:7" x14ac:dyDescent="0.2">
      <c r="D37" s="3">
        <f t="shared" si="3"/>
        <v>0.39980266400349368</v>
      </c>
      <c r="E37">
        <v>0.35000000000000014</v>
      </c>
      <c r="F37" s="3">
        <f t="shared" si="1"/>
        <v>0.13326755466783125</v>
      </c>
      <c r="G37" s="4">
        <f t="shared" si="2"/>
        <v>666.73244533216871</v>
      </c>
    </row>
    <row r="38" spans="4:7" x14ac:dyDescent="0.2">
      <c r="D38" s="3">
        <f t="shared" si="3"/>
        <v>0.40395650438097824</v>
      </c>
      <c r="E38">
        <v>0.36000000000000015</v>
      </c>
      <c r="F38" s="3">
        <f t="shared" si="1"/>
        <v>0.13465216812699277</v>
      </c>
      <c r="G38" s="4">
        <f t="shared" si="2"/>
        <v>665.34783187300718</v>
      </c>
    </row>
    <row r="39" spans="4:7" x14ac:dyDescent="0.2">
      <c r="D39" s="3">
        <f t="shared" si="3"/>
        <v>0.40821994677682838</v>
      </c>
      <c r="E39">
        <v>0.37000000000000016</v>
      </c>
      <c r="F39" s="3">
        <f t="shared" si="1"/>
        <v>0.13607331559227615</v>
      </c>
      <c r="G39" s="4">
        <f t="shared" si="2"/>
        <v>663.92668440772388</v>
      </c>
    </row>
    <row r="40" spans="4:7" x14ac:dyDescent="0.2">
      <c r="D40" s="3">
        <f t="shared" si="3"/>
        <v>0.4125976927394322</v>
      </c>
      <c r="E40">
        <v>0.38000000000000017</v>
      </c>
      <c r="F40" s="3">
        <f t="shared" si="1"/>
        <v>0.13753256424647742</v>
      </c>
      <c r="G40" s="4">
        <f t="shared" si="2"/>
        <v>662.46743575352252</v>
      </c>
    </row>
    <row r="41" spans="4:7" x14ac:dyDescent="0.2">
      <c r="D41" s="3">
        <f t="shared" si="3"/>
        <v>0.41709472566334993</v>
      </c>
      <c r="E41">
        <v>0.39000000000000018</v>
      </c>
      <c r="F41" s="3">
        <f t="shared" si="1"/>
        <v>0.13903157522111667</v>
      </c>
      <c r="G41" s="4">
        <f t="shared" si="2"/>
        <v>660.96842477888333</v>
      </c>
    </row>
    <row r="42" spans="4:7" x14ac:dyDescent="0.2">
      <c r="D42" s="3">
        <f t="shared" si="3"/>
        <v>0.42171633265087466</v>
      </c>
      <c r="E42">
        <v>0.40000000000000019</v>
      </c>
      <c r="F42" s="3">
        <f t="shared" si="1"/>
        <v>0.1405721108836249</v>
      </c>
      <c r="G42" s="4">
        <f t="shared" si="2"/>
        <v>659.42788911637513</v>
      </c>
    </row>
    <row r="43" spans="4:7" x14ac:dyDescent="0.2">
      <c r="D43" s="3">
        <f t="shared" si="3"/>
        <v>0.42646812846748189</v>
      </c>
      <c r="E43">
        <v>0.4100000000000002</v>
      </c>
      <c r="F43" s="3">
        <f t="shared" si="1"/>
        <v>0.14215604282249397</v>
      </c>
      <c r="G43" s="4">
        <f t="shared" si="2"/>
        <v>657.84395717750601</v>
      </c>
    </row>
    <row r="44" spans="4:7" x14ac:dyDescent="0.2">
      <c r="D44" s="3">
        <f t="shared" si="3"/>
        <v>0.4313560818311693</v>
      </c>
      <c r="E44">
        <v>0.42000000000000021</v>
      </c>
      <c r="F44" s="3">
        <f t="shared" si="1"/>
        <v>0.1437853606103898</v>
      </c>
      <c r="G44" s="4">
        <f t="shared" si="2"/>
        <v>656.21463938961028</v>
      </c>
    </row>
    <row r="45" spans="4:7" x14ac:dyDescent="0.2">
      <c r="D45" s="3">
        <f t="shared" si="3"/>
        <v>0.43638654430787888</v>
      </c>
      <c r="E45">
        <v>0.43000000000000022</v>
      </c>
      <c r="F45" s="3">
        <f t="shared" si="1"/>
        <v>0.14546218143595965</v>
      </c>
      <c r="G45" s="4">
        <f t="shared" si="2"/>
        <v>654.53781856404032</v>
      </c>
    </row>
    <row r="46" spans="4:7" x14ac:dyDescent="0.2">
      <c r="D46" s="3">
        <f t="shared" si="3"/>
        <v>0.44156628212234544</v>
      </c>
      <c r="E46">
        <v>0.44000000000000022</v>
      </c>
      <c r="F46" s="3">
        <f t="shared" si="1"/>
        <v>0.14718876070744849</v>
      </c>
      <c r="G46" s="4">
        <f t="shared" si="2"/>
        <v>652.81123929255148</v>
      </c>
    </row>
    <row r="47" spans="4:7" x14ac:dyDescent="0.2">
      <c r="D47" s="3">
        <f t="shared" si="3"/>
        <v>0.44690251123671598</v>
      </c>
      <c r="E47">
        <v>0.45000000000000023</v>
      </c>
      <c r="F47" s="3">
        <f t="shared" si="1"/>
        <v>0.14896750374557202</v>
      </c>
      <c r="G47" s="4">
        <f t="shared" si="2"/>
        <v>651.032496254428</v>
      </c>
    </row>
    <row r="48" spans="4:7" x14ac:dyDescent="0.2">
      <c r="D48" s="3">
        <f t="shared" si="3"/>
        <v>0.45240293609915117</v>
      </c>
      <c r="E48">
        <v>0.46000000000000024</v>
      </c>
      <c r="F48" s="3">
        <f t="shared" si="1"/>
        <v>0.15080097869971706</v>
      </c>
      <c r="G48" s="4">
        <f t="shared" si="2"/>
        <v>649.19902130028299</v>
      </c>
    </row>
    <row r="49" spans="4:7" x14ac:dyDescent="0.2">
      <c r="D49" s="3">
        <f t="shared" si="3"/>
        <v>0.45807579252262964</v>
      </c>
      <c r="E49" s="3">
        <v>0.47000000000000025</v>
      </c>
      <c r="F49" s="3">
        <f t="shared" si="1"/>
        <v>0.15269193084087657</v>
      </c>
      <c r="G49" s="4">
        <f t="shared" si="2"/>
        <v>647.30806915912342</v>
      </c>
    </row>
    <row r="50" spans="4:7" x14ac:dyDescent="0.2">
      <c r="D50" s="3">
        <f t="shared" si="3"/>
        <v>0.46392989522181444</v>
      </c>
      <c r="E50">
        <v>0.48000000000000026</v>
      </c>
      <c r="F50" s="3">
        <f t="shared" si="1"/>
        <v>0.15464329840727151</v>
      </c>
      <c r="G50" s="4">
        <f t="shared" si="2"/>
        <v>645.35670159272854</v>
      </c>
    </row>
    <row r="51" spans="4:7" x14ac:dyDescent="0.2">
      <c r="D51" s="3">
        <f t="shared" si="3"/>
        <v>0.46997469061494201</v>
      </c>
      <c r="E51">
        <v>0.49000000000000027</v>
      </c>
      <c r="F51" s="3">
        <f t="shared" si="1"/>
        <v>0.15665823020498068</v>
      </c>
      <c r="G51" s="4">
        <f t="shared" si="2"/>
        <v>643.34176979501933</v>
      </c>
    </row>
    <row r="52" spans="4:7" x14ac:dyDescent="0.2">
      <c r="D52" s="3">
        <f t="shared" si="3"/>
        <v>0.47622031559045991</v>
      </c>
      <c r="E52">
        <v>0.50000000000000022</v>
      </c>
      <c r="F52" s="3">
        <f t="shared" si="1"/>
        <v>0.15874010519682</v>
      </c>
      <c r="G52" s="4">
        <f t="shared" si="2"/>
        <v>641.25989480318003</v>
      </c>
    </row>
    <row r="53" spans="4:7" x14ac:dyDescent="0.2">
      <c r="D53" s="3">
        <f t="shared" si="3"/>
        <v>0.48267766304725984</v>
      </c>
      <c r="E53">
        <v>0.51000000000000023</v>
      </c>
      <c r="F53" s="3">
        <f t="shared" si="1"/>
        <v>0.16089255434908664</v>
      </c>
      <c r="G53" s="4">
        <f t="shared" si="2"/>
        <v>639.10744565091341</v>
      </c>
    </row>
    <row r="54" spans="4:7" x14ac:dyDescent="0.2">
      <c r="D54" s="3">
        <f t="shared" si="3"/>
        <v>0.48935845514610815</v>
      </c>
      <c r="E54">
        <v>0.52000000000000024</v>
      </c>
      <c r="F54" s="3">
        <f t="shared" si="1"/>
        <v>0.16311948504870274</v>
      </c>
      <c r="G54" s="4">
        <f t="shared" si="2"/>
        <v>636.8805149512973</v>
      </c>
    </row>
    <row r="55" spans="4:7" x14ac:dyDescent="0.2">
      <c r="D55" s="3">
        <f t="shared" si="3"/>
        <v>0.4962753253622928</v>
      </c>
      <c r="E55">
        <v>0.53000000000000025</v>
      </c>
      <c r="F55" s="3">
        <f t="shared" si="1"/>
        <v>0.16542510845409761</v>
      </c>
      <c r="G55" s="4">
        <f t="shared" si="2"/>
        <v>634.57489154590235</v>
      </c>
    </row>
    <row r="56" spans="4:7" x14ac:dyDescent="0.2">
      <c r="D56" s="3">
        <f t="shared" si="3"/>
        <v>0.503441910610542</v>
      </c>
      <c r="E56">
        <v>0.54000000000000026</v>
      </c>
      <c r="F56" s="3">
        <f t="shared" si="1"/>
        <v>0.16781397020351402</v>
      </c>
      <c r="G56" s="4">
        <f t="shared" si="2"/>
        <v>632.18602979648597</v>
      </c>
    </row>
    <row r="57" spans="4:7" x14ac:dyDescent="0.2">
      <c r="D57" s="3">
        <f t="shared" si="3"/>
        <v>0.51087295492903562</v>
      </c>
      <c r="E57">
        <v>0.55000000000000027</v>
      </c>
      <c r="F57" s="3">
        <f t="shared" si="1"/>
        <v>0.17029098497634523</v>
      </c>
      <c r="G57" s="4">
        <f t="shared" si="2"/>
        <v>629.70901502365473</v>
      </c>
    </row>
    <row r="58" spans="4:7" x14ac:dyDescent="0.2">
      <c r="D58" s="3">
        <f t="shared" si="3"/>
        <v>0.51858442646746261</v>
      </c>
      <c r="E58">
        <v>0.56000000000000028</v>
      </c>
      <c r="F58" s="3">
        <f t="shared" si="1"/>
        <v>0.17286147548915423</v>
      </c>
      <c r="G58" s="4">
        <f t="shared" si="2"/>
        <v>627.13852451084574</v>
      </c>
    </row>
    <row r="59" spans="4:7" x14ac:dyDescent="0.2">
      <c r="D59" s="3">
        <f t="shared" si="3"/>
        <v>0.52659364983401713</v>
      </c>
      <c r="E59">
        <v>0.57000000000000028</v>
      </c>
      <c r="F59" s="3">
        <f t="shared" si="1"/>
        <v>0.17553121661133905</v>
      </c>
      <c r="G59" s="4">
        <f t="shared" si="2"/>
        <v>624.468783388661</v>
      </c>
    </row>
    <row r="60" spans="4:7" x14ac:dyDescent="0.2">
      <c r="D60" s="3">
        <f t="shared" si="3"/>
        <v>0.53491945622989345</v>
      </c>
      <c r="E60">
        <v>0.58000000000000029</v>
      </c>
      <c r="F60" s="3">
        <f t="shared" si="1"/>
        <v>0.17830648540996449</v>
      </c>
      <c r="G60" s="4">
        <f t="shared" si="2"/>
        <v>621.69351459003553</v>
      </c>
    </row>
    <row r="61" spans="4:7" x14ac:dyDescent="0.2">
      <c r="D61" s="3">
        <f t="shared" si="3"/>
        <v>0.54358235425218793</v>
      </c>
      <c r="E61">
        <v>0.5900000000000003</v>
      </c>
      <c r="F61" s="3">
        <f t="shared" si="1"/>
        <v>0.18119411808406266</v>
      </c>
      <c r="G61" s="4">
        <f t="shared" si="2"/>
        <v>618.80588191593733</v>
      </c>
    </row>
    <row r="62" spans="4:7" x14ac:dyDescent="0.2">
      <c r="D62" s="3">
        <f t="shared" si="3"/>
        <v>0.55260472479605827</v>
      </c>
      <c r="E62">
        <v>0.60000000000000031</v>
      </c>
      <c r="F62" s="3">
        <f t="shared" si="1"/>
        <v>0.18420157493201944</v>
      </c>
      <c r="G62" s="4">
        <f t="shared" si="2"/>
        <v>615.79842506798059</v>
      </c>
    </row>
    <row r="63" spans="4:7" x14ac:dyDescent="0.2">
      <c r="D63" s="3">
        <f t="shared" si="3"/>
        <v>0.56201104415867742</v>
      </c>
      <c r="E63">
        <v>0.61000000000000032</v>
      </c>
      <c r="F63" s="3">
        <f t="shared" si="1"/>
        <v>0.18733701471955916</v>
      </c>
      <c r="G63" s="4">
        <f t="shared" si="2"/>
        <v>612.66298528044081</v>
      </c>
    </row>
    <row r="64" spans="4:7" x14ac:dyDescent="0.2">
      <c r="D64" s="3">
        <f t="shared" si="3"/>
        <v>0.57182814027171669</v>
      </c>
      <c r="E64">
        <v>0.62000000000000033</v>
      </c>
      <c r="F64" s="3">
        <f t="shared" si="1"/>
        <v>0.19060938009057224</v>
      </c>
      <c r="G64" s="4">
        <f t="shared" si="2"/>
        <v>609.39061990942776</v>
      </c>
    </row>
    <row r="65" spans="4:7" x14ac:dyDescent="0.2">
      <c r="D65" s="3">
        <f t="shared" si="3"/>
        <v>0.58208548800553972</v>
      </c>
      <c r="E65">
        <v>0.63000000000000034</v>
      </c>
      <c r="F65" s="3">
        <f t="shared" si="1"/>
        <v>0.1940284960018466</v>
      </c>
      <c r="G65" s="4">
        <f t="shared" si="2"/>
        <v>605.97150399815337</v>
      </c>
    </row>
    <row r="66" spans="4:7" x14ac:dyDescent="0.2">
      <c r="D66" s="3">
        <f t="shared" ref="D66:D97" si="4">IF(B$5*(1-E66)^(B$7-1) &lt; B$4, B$5*(1-E66)^(B$7-1), B$4)</f>
        <v>0.59281555074834413</v>
      </c>
      <c r="E66">
        <v>0.64000000000000035</v>
      </c>
      <c r="F66" s="3">
        <f t="shared" si="1"/>
        <v>0.1976051835827814</v>
      </c>
      <c r="G66" s="4">
        <f t="shared" si="2"/>
        <v>602.39481641721864</v>
      </c>
    </row>
    <row r="67" spans="4:7" x14ac:dyDescent="0.2">
      <c r="D67" s="3">
        <f t="shared" si="4"/>
        <v>0.6</v>
      </c>
      <c r="E67">
        <v>0.65000000000000036</v>
      </c>
      <c r="F67" s="3">
        <f t="shared" ref="F67:F101" si="5">B$7*D67</f>
        <v>0.2</v>
      </c>
      <c r="G67" s="4">
        <f t="shared" ref="G67:G101" si="6">B$1+D67*B$8</f>
        <v>600</v>
      </c>
    </row>
    <row r="68" spans="4:7" x14ac:dyDescent="0.2">
      <c r="D68" s="3">
        <f t="shared" si="4"/>
        <v>0.6</v>
      </c>
      <c r="E68">
        <v>0.66000000000000036</v>
      </c>
      <c r="F68" s="3">
        <f t="shared" si="5"/>
        <v>0.2</v>
      </c>
      <c r="G68" s="4">
        <f t="shared" si="6"/>
        <v>600</v>
      </c>
    </row>
    <row r="69" spans="4:7" x14ac:dyDescent="0.2">
      <c r="D69" s="3">
        <f t="shared" si="4"/>
        <v>0.6</v>
      </c>
      <c r="E69">
        <v>0.67000000000000037</v>
      </c>
      <c r="F69" s="3">
        <f t="shared" si="5"/>
        <v>0.2</v>
      </c>
      <c r="G69" s="4">
        <f t="shared" si="6"/>
        <v>600</v>
      </c>
    </row>
    <row r="70" spans="4:7" x14ac:dyDescent="0.2">
      <c r="D70" s="3">
        <f t="shared" si="4"/>
        <v>0.6</v>
      </c>
      <c r="E70">
        <v>0.68000000000000038</v>
      </c>
      <c r="F70" s="3">
        <f t="shared" si="5"/>
        <v>0.2</v>
      </c>
      <c r="G70" s="4">
        <f t="shared" si="6"/>
        <v>600</v>
      </c>
    </row>
    <row r="71" spans="4:7" x14ac:dyDescent="0.2">
      <c r="D71" s="3">
        <f t="shared" si="4"/>
        <v>0.6</v>
      </c>
      <c r="E71">
        <v>0.69000000000000039</v>
      </c>
      <c r="F71" s="3">
        <f t="shared" si="5"/>
        <v>0.2</v>
      </c>
      <c r="G71" s="4">
        <f t="shared" si="6"/>
        <v>600</v>
      </c>
    </row>
    <row r="72" spans="4:7" x14ac:dyDescent="0.2">
      <c r="D72" s="3">
        <f t="shared" si="4"/>
        <v>0.6</v>
      </c>
      <c r="E72">
        <v>0.7000000000000004</v>
      </c>
      <c r="F72" s="3">
        <f t="shared" si="5"/>
        <v>0.2</v>
      </c>
      <c r="G72" s="4">
        <f t="shared" si="6"/>
        <v>600</v>
      </c>
    </row>
    <row r="73" spans="4:7" x14ac:dyDescent="0.2">
      <c r="D73" s="3">
        <f t="shared" si="4"/>
        <v>0.6</v>
      </c>
      <c r="E73">
        <v>0.71000000000000041</v>
      </c>
      <c r="F73" s="3">
        <f t="shared" si="5"/>
        <v>0.2</v>
      </c>
      <c r="G73" s="4">
        <f t="shared" si="6"/>
        <v>600</v>
      </c>
    </row>
    <row r="74" spans="4:7" x14ac:dyDescent="0.2">
      <c r="D74" s="3">
        <f t="shared" si="4"/>
        <v>0.6</v>
      </c>
      <c r="E74">
        <v>0.72000000000000042</v>
      </c>
      <c r="F74" s="3">
        <f t="shared" si="5"/>
        <v>0.2</v>
      </c>
      <c r="G74" s="4">
        <f t="shared" si="6"/>
        <v>600</v>
      </c>
    </row>
    <row r="75" spans="4:7" x14ac:dyDescent="0.2">
      <c r="D75" s="3">
        <f t="shared" si="4"/>
        <v>0.6</v>
      </c>
      <c r="E75">
        <v>0.73000000000000043</v>
      </c>
      <c r="F75" s="3">
        <f t="shared" si="5"/>
        <v>0.2</v>
      </c>
      <c r="G75" s="4">
        <f t="shared" si="6"/>
        <v>600</v>
      </c>
    </row>
    <row r="76" spans="4:7" x14ac:dyDescent="0.2">
      <c r="D76" s="3">
        <f t="shared" si="4"/>
        <v>0.6</v>
      </c>
      <c r="E76">
        <v>0.74000000000000044</v>
      </c>
      <c r="F76" s="3">
        <f t="shared" si="5"/>
        <v>0.2</v>
      </c>
      <c r="G76" s="4">
        <f t="shared" si="6"/>
        <v>600</v>
      </c>
    </row>
    <row r="77" spans="4:7" x14ac:dyDescent="0.2">
      <c r="D77" s="3">
        <f t="shared" si="4"/>
        <v>0.6</v>
      </c>
      <c r="E77">
        <v>0.75000000000000044</v>
      </c>
      <c r="F77" s="3">
        <f t="shared" si="5"/>
        <v>0.2</v>
      </c>
      <c r="G77" s="4">
        <f t="shared" si="6"/>
        <v>600</v>
      </c>
    </row>
    <row r="78" spans="4:7" x14ac:dyDescent="0.2">
      <c r="D78" s="3">
        <f t="shared" si="4"/>
        <v>0.6</v>
      </c>
      <c r="E78">
        <v>0.76000000000000045</v>
      </c>
      <c r="F78" s="3">
        <f t="shared" si="5"/>
        <v>0.2</v>
      </c>
      <c r="G78" s="4">
        <f t="shared" si="6"/>
        <v>600</v>
      </c>
    </row>
    <row r="79" spans="4:7" x14ac:dyDescent="0.2">
      <c r="D79" s="3">
        <f t="shared" si="4"/>
        <v>0.6</v>
      </c>
      <c r="E79">
        <v>0.77000000000000046</v>
      </c>
      <c r="F79" s="3">
        <f t="shared" si="5"/>
        <v>0.2</v>
      </c>
      <c r="G79" s="4">
        <f t="shared" si="6"/>
        <v>600</v>
      </c>
    </row>
    <row r="80" spans="4:7" x14ac:dyDescent="0.2">
      <c r="D80" s="3">
        <f t="shared" si="4"/>
        <v>0.6</v>
      </c>
      <c r="E80">
        <v>0.78000000000000047</v>
      </c>
      <c r="F80" s="3">
        <f t="shared" si="5"/>
        <v>0.2</v>
      </c>
      <c r="G80" s="4">
        <f t="shared" si="6"/>
        <v>600</v>
      </c>
    </row>
    <row r="81" spans="4:7" x14ac:dyDescent="0.2">
      <c r="D81" s="3">
        <f t="shared" si="4"/>
        <v>0.6</v>
      </c>
      <c r="E81">
        <v>0.79000000000000048</v>
      </c>
      <c r="F81" s="3">
        <f t="shared" si="5"/>
        <v>0.2</v>
      </c>
      <c r="G81" s="4">
        <f t="shared" si="6"/>
        <v>600</v>
      </c>
    </row>
    <row r="82" spans="4:7" x14ac:dyDescent="0.2">
      <c r="D82" s="3">
        <f t="shared" si="4"/>
        <v>0.6</v>
      </c>
      <c r="E82">
        <v>0.80000000000000049</v>
      </c>
      <c r="F82" s="3">
        <f t="shared" si="5"/>
        <v>0.2</v>
      </c>
      <c r="G82" s="4">
        <f t="shared" si="6"/>
        <v>600</v>
      </c>
    </row>
    <row r="83" spans="4:7" x14ac:dyDescent="0.2">
      <c r="D83" s="3">
        <f t="shared" si="4"/>
        <v>0.6</v>
      </c>
      <c r="E83">
        <v>0.8100000000000005</v>
      </c>
      <c r="F83" s="3">
        <f t="shared" si="5"/>
        <v>0.2</v>
      </c>
      <c r="G83" s="4">
        <f t="shared" si="6"/>
        <v>600</v>
      </c>
    </row>
    <row r="84" spans="4:7" x14ac:dyDescent="0.2">
      <c r="D84" s="3">
        <f t="shared" si="4"/>
        <v>0.6</v>
      </c>
      <c r="E84">
        <v>0.82000000000000051</v>
      </c>
      <c r="F84" s="3">
        <f t="shared" si="5"/>
        <v>0.2</v>
      </c>
      <c r="G84" s="4">
        <f t="shared" si="6"/>
        <v>600</v>
      </c>
    </row>
    <row r="85" spans="4:7" x14ac:dyDescent="0.2">
      <c r="D85" s="3">
        <f t="shared" si="4"/>
        <v>0.6</v>
      </c>
      <c r="E85">
        <v>0.83000000000000052</v>
      </c>
      <c r="F85" s="3">
        <f t="shared" si="5"/>
        <v>0.2</v>
      </c>
      <c r="G85" s="4">
        <f t="shared" si="6"/>
        <v>600</v>
      </c>
    </row>
    <row r="86" spans="4:7" x14ac:dyDescent="0.2">
      <c r="D86" s="3">
        <f t="shared" si="4"/>
        <v>0.6</v>
      </c>
      <c r="E86">
        <v>0.84000000000000052</v>
      </c>
      <c r="F86" s="3">
        <f t="shared" si="5"/>
        <v>0.2</v>
      </c>
      <c r="G86" s="4">
        <f t="shared" si="6"/>
        <v>600</v>
      </c>
    </row>
    <row r="87" spans="4:7" x14ac:dyDescent="0.2">
      <c r="D87" s="3">
        <f t="shared" si="4"/>
        <v>0.6</v>
      </c>
      <c r="E87">
        <v>0.85000000000000053</v>
      </c>
      <c r="F87" s="3">
        <f t="shared" si="5"/>
        <v>0.2</v>
      </c>
      <c r="G87" s="4">
        <f t="shared" si="6"/>
        <v>600</v>
      </c>
    </row>
    <row r="88" spans="4:7" x14ac:dyDescent="0.2">
      <c r="D88" s="3">
        <f t="shared" si="4"/>
        <v>0.6</v>
      </c>
      <c r="E88">
        <v>0.86000000000000054</v>
      </c>
      <c r="F88" s="3">
        <f t="shared" si="5"/>
        <v>0.2</v>
      </c>
      <c r="G88" s="4">
        <f t="shared" si="6"/>
        <v>600</v>
      </c>
    </row>
    <row r="89" spans="4:7" x14ac:dyDescent="0.2">
      <c r="D89" s="3">
        <f t="shared" si="4"/>
        <v>0.6</v>
      </c>
      <c r="E89">
        <v>0.87000000000000055</v>
      </c>
      <c r="F89" s="3">
        <f t="shared" si="5"/>
        <v>0.2</v>
      </c>
      <c r="G89" s="4">
        <f t="shared" si="6"/>
        <v>600</v>
      </c>
    </row>
    <row r="90" spans="4:7" x14ac:dyDescent="0.2">
      <c r="D90" s="3">
        <f t="shared" si="4"/>
        <v>0.6</v>
      </c>
      <c r="E90">
        <v>0.88000000000000056</v>
      </c>
      <c r="F90" s="3">
        <f t="shared" si="5"/>
        <v>0.2</v>
      </c>
      <c r="G90" s="4">
        <f t="shared" si="6"/>
        <v>600</v>
      </c>
    </row>
    <row r="91" spans="4:7" x14ac:dyDescent="0.2">
      <c r="D91" s="3">
        <f t="shared" si="4"/>
        <v>0.6</v>
      </c>
      <c r="E91">
        <v>0.89000000000000057</v>
      </c>
      <c r="F91" s="3">
        <f t="shared" si="5"/>
        <v>0.2</v>
      </c>
      <c r="G91" s="4">
        <f t="shared" si="6"/>
        <v>600</v>
      </c>
    </row>
    <row r="92" spans="4:7" x14ac:dyDescent="0.2">
      <c r="D92" s="3">
        <f t="shared" si="4"/>
        <v>0.6</v>
      </c>
      <c r="E92">
        <v>0.90000000000000058</v>
      </c>
      <c r="F92" s="3">
        <f t="shared" si="5"/>
        <v>0.2</v>
      </c>
      <c r="G92" s="4">
        <f t="shared" si="6"/>
        <v>600</v>
      </c>
    </row>
    <row r="93" spans="4:7" x14ac:dyDescent="0.2">
      <c r="D93" s="3">
        <f t="shared" si="4"/>
        <v>0.6</v>
      </c>
      <c r="E93">
        <v>0.91000000000000059</v>
      </c>
      <c r="F93" s="3">
        <f t="shared" si="5"/>
        <v>0.2</v>
      </c>
      <c r="G93" s="4">
        <f t="shared" si="6"/>
        <v>600</v>
      </c>
    </row>
    <row r="94" spans="4:7" x14ac:dyDescent="0.2">
      <c r="D94" s="3">
        <f t="shared" si="4"/>
        <v>0.6</v>
      </c>
      <c r="E94">
        <v>0.9200000000000006</v>
      </c>
      <c r="F94" s="3">
        <f t="shared" si="5"/>
        <v>0.2</v>
      </c>
      <c r="G94" s="4">
        <f t="shared" si="6"/>
        <v>600</v>
      </c>
    </row>
    <row r="95" spans="4:7" x14ac:dyDescent="0.2">
      <c r="D95" s="3">
        <f t="shared" si="4"/>
        <v>0.6</v>
      </c>
      <c r="E95">
        <v>0.9300000000000006</v>
      </c>
      <c r="F95" s="3">
        <f t="shared" si="5"/>
        <v>0.2</v>
      </c>
      <c r="G95" s="4">
        <f t="shared" si="6"/>
        <v>600</v>
      </c>
    </row>
    <row r="96" spans="4:7" x14ac:dyDescent="0.2">
      <c r="D96" s="3">
        <f t="shared" si="4"/>
        <v>0.6</v>
      </c>
      <c r="E96">
        <v>0.94000000000000061</v>
      </c>
      <c r="F96" s="3">
        <f t="shared" si="5"/>
        <v>0.2</v>
      </c>
      <c r="G96" s="4">
        <f t="shared" si="6"/>
        <v>600</v>
      </c>
    </row>
    <row r="97" spans="4:7" x14ac:dyDescent="0.2">
      <c r="D97" s="3">
        <f t="shared" si="4"/>
        <v>0.6</v>
      </c>
      <c r="E97">
        <v>0.95000000000000062</v>
      </c>
      <c r="F97" s="3">
        <f t="shared" si="5"/>
        <v>0.2</v>
      </c>
      <c r="G97" s="4">
        <f t="shared" si="6"/>
        <v>600</v>
      </c>
    </row>
    <row r="98" spans="4:7" x14ac:dyDescent="0.2">
      <c r="D98" s="3">
        <f t="shared" ref="D98:D129" si="7">IF(B$5*(1-E98)^(B$7-1) &lt; B$4, B$5*(1-E98)^(B$7-1), B$4)</f>
        <v>0.6</v>
      </c>
      <c r="E98">
        <v>0.96000000000000063</v>
      </c>
      <c r="F98" s="3">
        <f t="shared" si="5"/>
        <v>0.2</v>
      </c>
      <c r="G98" s="4">
        <f t="shared" si="6"/>
        <v>600</v>
      </c>
    </row>
    <row r="99" spans="4:7" x14ac:dyDescent="0.2">
      <c r="D99" s="3">
        <f t="shared" si="7"/>
        <v>0.6</v>
      </c>
      <c r="E99">
        <v>0.97000000000000064</v>
      </c>
      <c r="F99" s="3">
        <f t="shared" si="5"/>
        <v>0.2</v>
      </c>
      <c r="G99" s="4">
        <f t="shared" si="6"/>
        <v>600</v>
      </c>
    </row>
    <row r="100" spans="4:7" x14ac:dyDescent="0.2">
      <c r="D100" s="3">
        <f t="shared" si="7"/>
        <v>0.6</v>
      </c>
      <c r="E100">
        <v>0.98000000000000065</v>
      </c>
      <c r="F100" s="3">
        <f t="shared" si="5"/>
        <v>0.2</v>
      </c>
      <c r="G100" s="4">
        <f t="shared" si="6"/>
        <v>600</v>
      </c>
    </row>
    <row r="101" spans="4:7" x14ac:dyDescent="0.2">
      <c r="D101" s="3">
        <f t="shared" si="7"/>
        <v>0.6</v>
      </c>
      <c r="E101">
        <v>0.99000000000000066</v>
      </c>
      <c r="F101" s="3">
        <f t="shared" si="5"/>
        <v>0.2</v>
      </c>
      <c r="G101" s="4">
        <f t="shared" si="6"/>
        <v>600</v>
      </c>
    </row>
    <row r="102" spans="4:7" x14ac:dyDescent="0.2">
      <c r="D102" s="3"/>
      <c r="E102">
        <v>1.0000000000000007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4FCA-6622-744A-9F5B-B28FD9BC9D78}">
  <dimension ref="A1:G102"/>
  <sheetViews>
    <sheetView workbookViewId="0">
      <selection activeCell="C10" sqref="C10"/>
    </sheetView>
  </sheetViews>
  <sheetFormatPr baseColWidth="10" defaultRowHeight="16" x14ac:dyDescent="0.2"/>
  <sheetData>
    <row r="1" spans="1:7" x14ac:dyDescent="0.2">
      <c r="A1" t="str">
        <f>IO!B4</f>
        <v>T_f</v>
      </c>
      <c r="B1">
        <f>IO!C4</f>
        <v>800</v>
      </c>
      <c r="D1" t="s">
        <v>8</v>
      </c>
      <c r="E1" t="s">
        <v>7</v>
      </c>
      <c r="F1" t="s">
        <v>15</v>
      </c>
      <c r="G1" t="s">
        <v>16</v>
      </c>
    </row>
    <row r="2" spans="1:7" x14ac:dyDescent="0.2">
      <c r="A2" t="str">
        <f>IO!B5</f>
        <v>T_e</v>
      </c>
      <c r="B2">
        <f>IO!C5</f>
        <v>600</v>
      </c>
      <c r="D2" s="3">
        <f>IF(B$5*(1-E2*(1-2*B$13*B$7))^((B$7-1)/(1-2*B$13*B$7))&lt; B$4, B$5*(1-E2*(1-2*B$13*B$7))^((B$7-1)/(1-2*B$13*B$7)), B$4)</f>
        <v>0.3</v>
      </c>
      <c r="E2">
        <v>0</v>
      </c>
      <c r="F2" s="3">
        <f>B$7*D2</f>
        <v>0.1</v>
      </c>
      <c r="G2" s="4">
        <f>B$1+D2*B$8</f>
        <v>700</v>
      </c>
    </row>
    <row r="3" spans="1:7" x14ac:dyDescent="0.2">
      <c r="A3" t="str">
        <f>IO!B6</f>
        <v>C_se</v>
      </c>
      <c r="B3">
        <f>IO!C6</f>
        <v>0.2</v>
      </c>
      <c r="D3" s="3">
        <f t="shared" ref="D3:D66" si="0">IF(B$5*(1-E3*(1-2*B$13*B$7))^((B$7-1)/(1-2*B$13*B$7))&lt; B$4, B$5*(1-E3*(1-2*B$13*B$7))^((B$7-1)/(1-2*B$13*B$7)), B$4)</f>
        <v>0.30201545701012872</v>
      </c>
      <c r="E3">
        <v>0.01</v>
      </c>
      <c r="F3" s="3">
        <f t="shared" ref="F3:F66" si="1">B$7*D3</f>
        <v>0.10067181900337625</v>
      </c>
      <c r="G3" s="4">
        <f t="shared" ref="G3:G66" si="2">B$1+D3*B$8</f>
        <v>699.3281809966237</v>
      </c>
    </row>
    <row r="4" spans="1:7" x14ac:dyDescent="0.2">
      <c r="A4" t="str">
        <f>IO!B7</f>
        <v>C_e</v>
      </c>
      <c r="B4">
        <f>IO!C7</f>
        <v>0.6</v>
      </c>
      <c r="D4" s="3">
        <f t="shared" si="0"/>
        <v>0.30406233096460672</v>
      </c>
      <c r="E4">
        <v>0.02</v>
      </c>
      <c r="F4" s="3">
        <f t="shared" si="1"/>
        <v>0.10135411032153559</v>
      </c>
      <c r="G4" s="4">
        <f t="shared" si="2"/>
        <v>698.64588967846441</v>
      </c>
    </row>
    <row r="5" spans="1:7" x14ac:dyDescent="0.2">
      <c r="A5" t="str">
        <f>IO!B8</f>
        <v>C_0</v>
      </c>
      <c r="B5">
        <f>IO!C8</f>
        <v>0.3</v>
      </c>
      <c r="D5" s="3">
        <f t="shared" si="0"/>
        <v>0.30614139520797812</v>
      </c>
      <c r="E5">
        <v>0.03</v>
      </c>
      <c r="F5" s="3">
        <f t="shared" si="1"/>
        <v>0.10204713173599271</v>
      </c>
      <c r="G5" s="4">
        <f t="shared" si="2"/>
        <v>697.95286826400729</v>
      </c>
    </row>
    <row r="6" spans="1:7" x14ac:dyDescent="0.2">
      <c r="D6" s="3">
        <f t="shared" si="0"/>
        <v>0.30825344922770365</v>
      </c>
      <c r="E6">
        <v>0.04</v>
      </c>
      <c r="F6" s="3">
        <f t="shared" si="1"/>
        <v>0.1027511497425679</v>
      </c>
      <c r="G6" s="4">
        <f t="shared" si="2"/>
        <v>697.24885025743208</v>
      </c>
    </row>
    <row r="7" spans="1:7" x14ac:dyDescent="0.2">
      <c r="A7" s="2" t="s">
        <v>9</v>
      </c>
      <c r="B7" s="1">
        <f>B3/B4</f>
        <v>0.33333333333333337</v>
      </c>
      <c r="D7" s="3">
        <f t="shared" si="0"/>
        <v>0.3103993197825109</v>
      </c>
      <c r="E7">
        <v>0.05</v>
      </c>
      <c r="F7" s="3">
        <f t="shared" si="1"/>
        <v>0.10346643992750364</v>
      </c>
      <c r="G7" s="4">
        <f t="shared" si="2"/>
        <v>696.53356007249636</v>
      </c>
    </row>
    <row r="8" spans="1:7" x14ac:dyDescent="0.2">
      <c r="A8" s="2" t="s">
        <v>10</v>
      </c>
      <c r="B8" s="1">
        <f>(B2-B1)/B4</f>
        <v>-333.33333333333337</v>
      </c>
      <c r="D8" s="3">
        <f t="shared" si="0"/>
        <v>0.31257986209019484</v>
      </c>
      <c r="E8">
        <v>6.0000000000000005E-2</v>
      </c>
      <c r="F8" s="3">
        <f t="shared" si="1"/>
        <v>0.10419328736339829</v>
      </c>
      <c r="G8" s="4">
        <f t="shared" si="2"/>
        <v>695.80671263660167</v>
      </c>
    </row>
    <row r="9" spans="1:7" x14ac:dyDescent="0.2">
      <c r="D9" s="3">
        <f t="shared" si="0"/>
        <v>0.31479596107857716</v>
      </c>
      <c r="E9">
        <v>7.0000000000000007E-2</v>
      </c>
      <c r="F9" s="3">
        <f t="shared" si="1"/>
        <v>0.1049319870261924</v>
      </c>
      <c r="G9" s="4">
        <f t="shared" si="2"/>
        <v>695.06801297380764</v>
      </c>
    </row>
    <row r="10" spans="1:7" x14ac:dyDescent="0.2">
      <c r="A10" t="s">
        <v>11</v>
      </c>
      <c r="B10" cm="1">
        <f t="array" ref="B10">MIN(IF(D2:D102&gt;=B4,0,1)+E2:E102)</f>
        <v>0.69000000000000039</v>
      </c>
      <c r="D10" s="3">
        <f t="shared" si="0"/>
        <v>0.31704853270360261</v>
      </c>
      <c r="E10">
        <v>0.08</v>
      </c>
      <c r="F10" s="3">
        <f t="shared" si="1"/>
        <v>0.10568284423453422</v>
      </c>
      <c r="G10" s="4">
        <f t="shared" si="2"/>
        <v>694.31715576546583</v>
      </c>
    </row>
    <row r="11" spans="1:7" x14ac:dyDescent="0.2">
      <c r="A11" t="s">
        <v>12</v>
      </c>
      <c r="B11">
        <f>1-B10</f>
        <v>0.30999999999999961</v>
      </c>
      <c r="D11" s="3">
        <f t="shared" si="0"/>
        <v>0.31933852533883772</v>
      </c>
      <c r="E11">
        <v>0.09</v>
      </c>
      <c r="F11" s="3">
        <f t="shared" si="1"/>
        <v>0.10644617511294592</v>
      </c>
      <c r="G11" s="4">
        <f t="shared" si="2"/>
        <v>693.55382488705413</v>
      </c>
    </row>
    <row r="12" spans="1:7" x14ac:dyDescent="0.2">
      <c r="D12" s="3">
        <f t="shared" si="0"/>
        <v>0.32166692124095614</v>
      </c>
      <c r="E12">
        <v>9.9999999999999992E-2</v>
      </c>
      <c r="F12" s="3">
        <f t="shared" si="1"/>
        <v>0.10722230708031873</v>
      </c>
      <c r="G12" s="4">
        <f t="shared" si="2"/>
        <v>692.77769291968127</v>
      </c>
    </row>
    <row r="13" spans="1:7" x14ac:dyDescent="0.2">
      <c r="A13" t="s">
        <v>23</v>
      </c>
      <c r="B13">
        <f>IO!C9</f>
        <v>0.2</v>
      </c>
      <c r="D13" s="3">
        <f t="shared" si="0"/>
        <v>0.32403473809613026</v>
      </c>
      <c r="E13">
        <v>0.10999999999999999</v>
      </c>
      <c r="F13" s="3">
        <f t="shared" si="1"/>
        <v>0.10801157936537677</v>
      </c>
      <c r="G13" s="4">
        <f t="shared" si="2"/>
        <v>691.98842063462325</v>
      </c>
    </row>
    <row r="14" spans="1:7" x14ac:dyDescent="0.2">
      <c r="D14" s="3">
        <f t="shared" si="0"/>
        <v>0.32644303065262226</v>
      </c>
      <c r="E14">
        <v>0.11999999999999998</v>
      </c>
      <c r="F14" s="3">
        <f t="shared" si="1"/>
        <v>0.1088143435508741</v>
      </c>
      <c r="G14" s="4">
        <f t="shared" si="2"/>
        <v>691.18565644912587</v>
      </c>
    </row>
    <row r="15" spans="1:7" x14ac:dyDescent="0.2">
      <c r="D15" s="3">
        <f t="shared" si="0"/>
        <v>0.32889289244526682</v>
      </c>
      <c r="E15">
        <v>0.12999999999999998</v>
      </c>
      <c r="F15" s="3">
        <f t="shared" si="1"/>
        <v>0.10963096414842229</v>
      </c>
      <c r="G15" s="4">
        <f t="shared" si="2"/>
        <v>690.36903585157768</v>
      </c>
    </row>
    <row r="16" spans="1:7" x14ac:dyDescent="0.2">
      <c r="D16" s="3">
        <f t="shared" si="0"/>
        <v>0.33138545761797428</v>
      </c>
      <c r="E16">
        <v>0.13999999999999999</v>
      </c>
      <c r="F16" s="3">
        <f t="shared" si="1"/>
        <v>0.11046181920599144</v>
      </c>
      <c r="G16" s="4">
        <f t="shared" si="2"/>
        <v>689.53818079400855</v>
      </c>
    </row>
    <row r="17" spans="4:7" x14ac:dyDescent="0.2">
      <c r="D17" s="3">
        <f t="shared" si="0"/>
        <v>0.33392190285085632</v>
      </c>
      <c r="E17">
        <v>0.15</v>
      </c>
      <c r="F17" s="3">
        <f t="shared" si="1"/>
        <v>0.11130730095028546</v>
      </c>
      <c r="G17" s="4">
        <f t="shared" si="2"/>
        <v>688.69269904971452</v>
      </c>
    </row>
    <row r="18" spans="4:7" x14ac:dyDescent="0.2">
      <c r="D18" s="3">
        <f t="shared" si="0"/>
        <v>0.33650344939909205</v>
      </c>
      <c r="E18">
        <v>0.16</v>
      </c>
      <c r="F18" s="3">
        <f t="shared" si="1"/>
        <v>0.11216781646636403</v>
      </c>
      <c r="G18" s="4">
        <f t="shared" si="2"/>
        <v>687.832183533636</v>
      </c>
    </row>
    <row r="19" spans="4:7" x14ac:dyDescent="0.2">
      <c r="D19" s="3">
        <f t="shared" si="0"/>
        <v>0.33913136525121385</v>
      </c>
      <c r="E19">
        <v>0.17</v>
      </c>
      <c r="F19" s="3">
        <f t="shared" si="1"/>
        <v>0.1130437884170713</v>
      </c>
      <c r="G19" s="4">
        <f t="shared" si="2"/>
        <v>686.95621158292874</v>
      </c>
    </row>
    <row r="20" spans="4:7" x14ac:dyDescent="0.2">
      <c r="D20" s="3">
        <f t="shared" si="0"/>
        <v>0.3418069674151043</v>
      </c>
      <c r="E20">
        <v>0.18000000000000002</v>
      </c>
      <c r="F20" s="3">
        <f t="shared" si="1"/>
        <v>0.11393565580503479</v>
      </c>
      <c r="G20" s="4">
        <f t="shared" si="2"/>
        <v>686.0643441949652</v>
      </c>
    </row>
    <row r="21" spans="4:7" x14ac:dyDescent="0.2">
      <c r="D21" s="3">
        <f t="shared" si="0"/>
        <v>0.34453162434066237</v>
      </c>
      <c r="E21">
        <v>0.19000000000000003</v>
      </c>
      <c r="F21" s="3">
        <f t="shared" si="1"/>
        <v>0.1148438747802208</v>
      </c>
      <c r="G21" s="4">
        <f t="shared" si="2"/>
        <v>685.15612521977914</v>
      </c>
    </row>
    <row r="22" spans="4:7" x14ac:dyDescent="0.2">
      <c r="D22" s="3">
        <f t="shared" si="0"/>
        <v>0.34730675848882742</v>
      </c>
      <c r="E22">
        <v>0.20000000000000004</v>
      </c>
      <c r="F22" s="3">
        <f t="shared" si="1"/>
        <v>0.11576891949627582</v>
      </c>
      <c r="G22" s="4">
        <f t="shared" si="2"/>
        <v>684.23108050372423</v>
      </c>
    </row>
    <row r="23" spans="4:7" x14ac:dyDescent="0.2">
      <c r="D23" s="3">
        <f t="shared" si="0"/>
        <v>0.35013384905744382</v>
      </c>
      <c r="E23">
        <v>0.21000000000000005</v>
      </c>
      <c r="F23" s="3">
        <f t="shared" si="1"/>
        <v>0.11671128301914796</v>
      </c>
      <c r="G23" s="4">
        <f t="shared" si="2"/>
        <v>683.28871698085209</v>
      </c>
    </row>
    <row r="24" spans="4:7" x14ac:dyDescent="0.2">
      <c r="D24" s="3">
        <f t="shared" si="0"/>
        <v>0.35301443487532252</v>
      </c>
      <c r="E24">
        <v>0.22000000000000006</v>
      </c>
      <c r="F24" s="3">
        <f t="shared" si="1"/>
        <v>0.11767147829177418</v>
      </c>
      <c r="G24" s="4">
        <f t="shared" si="2"/>
        <v>682.32852170822582</v>
      </c>
    </row>
    <row r="25" spans="4:7" x14ac:dyDescent="0.2">
      <c r="D25" s="3">
        <f t="shared" si="0"/>
        <v>0.35595011747680788</v>
      </c>
      <c r="E25">
        <v>0.23000000000000007</v>
      </c>
      <c r="F25" s="3">
        <f t="shared" si="1"/>
        <v>0.11865003915893597</v>
      </c>
      <c r="G25" s="4">
        <f t="shared" si="2"/>
        <v>681.34996084106399</v>
      </c>
    </row>
    <row r="26" spans="4:7" x14ac:dyDescent="0.2">
      <c r="D26" s="3">
        <f t="shared" si="0"/>
        <v>0.35894256437020439</v>
      </c>
      <c r="E26">
        <v>0.24000000000000007</v>
      </c>
      <c r="F26" s="3">
        <f t="shared" si="1"/>
        <v>0.11964752145673481</v>
      </c>
      <c r="G26" s="4">
        <f t="shared" si="2"/>
        <v>680.35247854326519</v>
      </c>
    </row>
    <row r="27" spans="4:7" x14ac:dyDescent="0.2">
      <c r="D27" s="3">
        <f t="shared" si="0"/>
        <v>0.36199351251456302</v>
      </c>
      <c r="E27">
        <v>0.25000000000000006</v>
      </c>
      <c r="F27" s="3">
        <f t="shared" si="1"/>
        <v>0.12066450417152103</v>
      </c>
      <c r="G27" s="4">
        <f t="shared" si="2"/>
        <v>679.335495828479</v>
      </c>
    </row>
    <row r="28" spans="4:7" x14ac:dyDescent="0.2">
      <c r="D28" s="3">
        <f t="shared" si="0"/>
        <v>0.36510477202058744</v>
      </c>
      <c r="E28">
        <v>0.26000000000000006</v>
      </c>
      <c r="F28" s="3">
        <f t="shared" si="1"/>
        <v>0.12170159067352916</v>
      </c>
      <c r="G28" s="4">
        <f t="shared" si="2"/>
        <v>678.29840932647085</v>
      </c>
    </row>
    <row r="29" spans="4:7" x14ac:dyDescent="0.2">
      <c r="D29" s="3">
        <f t="shared" si="0"/>
        <v>0.36827823009280292</v>
      </c>
      <c r="E29">
        <v>0.27000000000000007</v>
      </c>
      <c r="F29" s="3">
        <f t="shared" si="1"/>
        <v>0.12275941003093432</v>
      </c>
      <c r="G29" s="4">
        <f t="shared" si="2"/>
        <v>677.2405899690657</v>
      </c>
    </row>
    <row r="30" spans="4:7" x14ac:dyDescent="0.2">
      <c r="D30" s="3">
        <f t="shared" si="0"/>
        <v>0.37151585523165259</v>
      </c>
      <c r="E30">
        <v>0.28000000000000008</v>
      </c>
      <c r="F30" s="3">
        <f t="shared" si="1"/>
        <v>0.12383861841055088</v>
      </c>
      <c r="G30" s="4">
        <f t="shared" si="2"/>
        <v>676.16138158944909</v>
      </c>
    </row>
    <row r="31" spans="4:7" x14ac:dyDescent="0.2">
      <c r="D31" s="3">
        <f t="shared" si="0"/>
        <v>0.37481970171586182</v>
      </c>
      <c r="E31">
        <v>0.29000000000000009</v>
      </c>
      <c r="F31" s="3">
        <f t="shared" si="1"/>
        <v>0.12493990057195395</v>
      </c>
      <c r="G31" s="4">
        <f t="shared" si="2"/>
        <v>675.06009942804599</v>
      </c>
    </row>
    <row r="32" spans="4:7" x14ac:dyDescent="0.2">
      <c r="D32" s="3">
        <f t="shared" si="0"/>
        <v>0.37819191438726363</v>
      </c>
      <c r="E32">
        <v>0.3000000000000001</v>
      </c>
      <c r="F32" s="3">
        <f t="shared" si="1"/>
        <v>0.12606397146242124</v>
      </c>
      <c r="G32" s="4">
        <f t="shared" si="2"/>
        <v>673.93602853757875</v>
      </c>
    </row>
    <row r="33" spans="4:7" x14ac:dyDescent="0.2">
      <c r="D33" s="3">
        <f t="shared" si="0"/>
        <v>0.38163473376231127</v>
      </c>
      <c r="E33">
        <v>0.31000000000000011</v>
      </c>
      <c r="F33" s="3">
        <f t="shared" si="1"/>
        <v>0.12721157792077045</v>
      </c>
      <c r="G33" s="4">
        <f t="shared" si="2"/>
        <v>672.78842207922958</v>
      </c>
    </row>
    <row r="34" spans="4:7" x14ac:dyDescent="0.2">
      <c r="D34" s="3">
        <f t="shared" si="0"/>
        <v>0.38515050149676561</v>
      </c>
      <c r="E34">
        <v>0.32000000000000012</v>
      </c>
      <c r="F34" s="3">
        <f t="shared" si="1"/>
        <v>0.12838350049892189</v>
      </c>
      <c r="G34" s="4">
        <f t="shared" si="2"/>
        <v>671.61649950107812</v>
      </c>
    </row>
    <row r="35" spans="4:7" x14ac:dyDescent="0.2">
      <c r="D35" s="3">
        <f t="shared" si="0"/>
        <v>0.38874166623253648</v>
      </c>
      <c r="E35">
        <v>0.33000000000000013</v>
      </c>
      <c r="F35" s="3">
        <f t="shared" si="1"/>
        <v>0.12958055541084551</v>
      </c>
      <c r="G35" s="4">
        <f t="shared" si="2"/>
        <v>670.41944458915452</v>
      </c>
    </row>
    <row r="36" spans="4:7" x14ac:dyDescent="0.2">
      <c r="D36" s="3">
        <f t="shared" si="0"/>
        <v>0.3924107898584171</v>
      </c>
      <c r="E36">
        <v>0.34000000000000014</v>
      </c>
      <c r="F36" s="3">
        <f t="shared" si="1"/>
        <v>0.13080359661947238</v>
      </c>
      <c r="G36" s="4">
        <f t="shared" si="2"/>
        <v>669.19640338052761</v>
      </c>
    </row>
    <row r="37" spans="4:7" x14ac:dyDescent="0.2">
      <c r="D37" s="3">
        <f t="shared" si="0"/>
        <v>0.39616055421951879</v>
      </c>
      <c r="E37">
        <v>0.35000000000000014</v>
      </c>
      <c r="F37" s="3">
        <f t="shared" si="1"/>
        <v>0.13205351807317295</v>
      </c>
      <c r="G37" s="4">
        <f t="shared" si="2"/>
        <v>667.94648192682712</v>
      </c>
    </row>
    <row r="38" spans="4:7" x14ac:dyDescent="0.2">
      <c r="D38" s="3">
        <f t="shared" si="0"/>
        <v>0.39999376831361316</v>
      </c>
      <c r="E38">
        <v>0.36000000000000015</v>
      </c>
      <c r="F38" s="3">
        <f t="shared" si="1"/>
        <v>0.13333125610453775</v>
      </c>
      <c r="G38" s="4">
        <f t="shared" si="2"/>
        <v>666.66874389546228</v>
      </c>
    </row>
    <row r="39" spans="4:7" x14ac:dyDescent="0.2">
      <c r="D39" s="3">
        <f t="shared" si="0"/>
        <v>0.40391337601636607</v>
      </c>
      <c r="E39">
        <v>0.37000000000000016</v>
      </c>
      <c r="F39" s="3">
        <f t="shared" si="1"/>
        <v>0.13463779200545536</v>
      </c>
      <c r="G39" s="4">
        <f t="shared" si="2"/>
        <v>665.36220799454463</v>
      </c>
    </row>
    <row r="40" spans="4:7" x14ac:dyDescent="0.2">
      <c r="D40" s="3">
        <f t="shared" si="0"/>
        <v>0.40792246438166552</v>
      </c>
      <c r="E40">
        <v>0.38000000000000017</v>
      </c>
      <c r="F40" s="3">
        <f t="shared" si="1"/>
        <v>0.13597415479388852</v>
      </c>
      <c r="G40" s="4">
        <f t="shared" si="2"/>
        <v>664.02584520611151</v>
      </c>
    </row>
    <row r="41" spans="4:7" x14ac:dyDescent="0.2">
      <c r="D41" s="3">
        <f t="shared" si="0"/>
        <v>0.41202427256792901</v>
      </c>
      <c r="E41">
        <v>0.39000000000000018</v>
      </c>
      <c r="F41" s="3">
        <f t="shared" si="1"/>
        <v>0.1373414241893097</v>
      </c>
      <c r="G41" s="4">
        <f t="shared" si="2"/>
        <v>662.65857581069031</v>
      </c>
    </row>
    <row r="42" spans="4:7" x14ac:dyDescent="0.2">
      <c r="D42" s="3">
        <f t="shared" si="0"/>
        <v>0.41622220144651834</v>
      </c>
      <c r="E42">
        <v>0.40000000000000019</v>
      </c>
      <c r="F42" s="3">
        <f t="shared" si="1"/>
        <v>0.13874073381550614</v>
      </c>
      <c r="G42" s="4">
        <f t="shared" si="2"/>
        <v>661.25926618449387</v>
      </c>
    </row>
    <row r="43" spans="4:7" x14ac:dyDescent="0.2">
      <c r="D43" s="3">
        <f t="shared" si="0"/>
        <v>0.42051982395423942</v>
      </c>
      <c r="E43">
        <v>0.4100000000000002</v>
      </c>
      <c r="F43" s="3">
        <f t="shared" si="1"/>
        <v>0.14017327465141316</v>
      </c>
      <c r="G43" s="4">
        <f t="shared" si="2"/>
        <v>659.82672534858682</v>
      </c>
    </row>
    <row r="44" spans="4:7" x14ac:dyDescent="0.2">
      <c r="D44" s="3">
        <f t="shared" si="0"/>
        <v>0.4249208962584608</v>
      </c>
      <c r="E44">
        <v>0.42000000000000021</v>
      </c>
      <c r="F44" s="3">
        <f t="shared" si="1"/>
        <v>0.14164029875282028</v>
      </c>
      <c r="G44" s="4">
        <f t="shared" si="2"/>
        <v>658.35970124717971</v>
      </c>
    </row>
    <row r="45" spans="4:7" x14ac:dyDescent="0.2">
      <c r="D45" s="3">
        <f t="shared" si="0"/>
        <v>0.42942936981072283</v>
      </c>
      <c r="E45">
        <v>0.43000000000000022</v>
      </c>
      <c r="F45" s="3">
        <f t="shared" si="1"/>
        <v>0.14314312327024095</v>
      </c>
      <c r="G45" s="4">
        <f t="shared" si="2"/>
        <v>656.85687672975905</v>
      </c>
    </row>
    <row r="46" spans="4:7" x14ac:dyDescent="0.2">
      <c r="D46" s="3">
        <f t="shared" si="0"/>
        <v>0.43404940437295914</v>
      </c>
      <c r="E46">
        <v>0.44000000000000022</v>
      </c>
      <c r="F46" s="3">
        <f t="shared" si="1"/>
        <v>0.14468313479098641</v>
      </c>
      <c r="G46" s="4">
        <f t="shared" si="2"/>
        <v>655.3168652090136</v>
      </c>
    </row>
    <row r="47" spans="4:7" x14ac:dyDescent="0.2">
      <c r="D47" s="3">
        <f t="shared" si="0"/>
        <v>0.43878538210972123</v>
      </c>
      <c r="E47">
        <v>0.45000000000000023</v>
      </c>
      <c r="F47" s="3">
        <f t="shared" si="1"/>
        <v>0.14626179403657377</v>
      </c>
      <c r="G47" s="4">
        <f t="shared" si="2"/>
        <v>653.73820596342625</v>
      </c>
    </row>
    <row r="48" spans="4:7" x14ac:dyDescent="0.2">
      <c r="D48" s="3">
        <f t="shared" si="0"/>
        <v>0.44364192285023524</v>
      </c>
      <c r="E48">
        <v>0.46000000000000024</v>
      </c>
      <c r="F48" s="3">
        <f t="shared" si="1"/>
        <v>0.14788064095007844</v>
      </c>
      <c r="G48" s="4">
        <f t="shared" si="2"/>
        <v>652.11935904992151</v>
      </c>
    </row>
    <row r="49" spans="4:7" x14ac:dyDescent="0.2">
      <c r="D49" s="3">
        <f t="shared" si="0"/>
        <v>0.44862390063589941</v>
      </c>
      <c r="E49" s="3">
        <v>0.47000000000000025</v>
      </c>
      <c r="F49" s="3">
        <f t="shared" si="1"/>
        <v>0.14954130021196649</v>
      </c>
      <c r="G49" s="4">
        <f t="shared" si="2"/>
        <v>650.45869978803353</v>
      </c>
    </row>
    <row r="50" spans="4:7" x14ac:dyDescent="0.2">
      <c r="D50" s="3">
        <f t="shared" si="0"/>
        <v>0.4537364616821376</v>
      </c>
      <c r="E50">
        <v>0.48000000000000026</v>
      </c>
      <c r="F50" s="3">
        <f t="shared" si="1"/>
        <v>0.15124548722737921</v>
      </c>
      <c r="G50" s="4">
        <f t="shared" si="2"/>
        <v>648.75451277262073</v>
      </c>
    </row>
    <row r="51" spans="4:7" x14ac:dyDescent="0.2">
      <c r="D51" s="3">
        <f t="shared" si="0"/>
        <v>0.45898504389858086</v>
      </c>
      <c r="E51">
        <v>0.49000000000000027</v>
      </c>
      <c r="F51" s="3">
        <f t="shared" si="1"/>
        <v>0.1529950146328603</v>
      </c>
      <c r="G51" s="4">
        <f t="shared" si="2"/>
        <v>647.00498536713974</v>
      </c>
    </row>
    <row r="52" spans="4:7" x14ac:dyDescent="0.2">
      <c r="D52" s="3">
        <f t="shared" si="0"/>
        <v>0.4643753981286371</v>
      </c>
      <c r="E52">
        <v>0.50000000000000022</v>
      </c>
      <c r="F52" s="3">
        <f t="shared" si="1"/>
        <v>0.15479179937621237</v>
      </c>
      <c r="G52" s="4">
        <f t="shared" si="2"/>
        <v>645.20820062378766</v>
      </c>
    </row>
    <row r="53" spans="4:7" x14ac:dyDescent="0.2">
      <c r="D53" s="3">
        <f t="shared" si="0"/>
        <v>0.46991361128889819</v>
      </c>
      <c r="E53">
        <v>0.51000000000000023</v>
      </c>
      <c r="F53" s="3">
        <f t="shared" si="1"/>
        <v>0.15663787042963276</v>
      </c>
      <c r="G53" s="4">
        <f t="shared" si="2"/>
        <v>643.36212957036719</v>
      </c>
    </row>
    <row r="54" spans="4:7" x14ac:dyDescent="0.2">
      <c r="D54" s="3">
        <f t="shared" si="0"/>
        <v>0.47560613161092113</v>
      </c>
      <c r="E54">
        <v>0.52000000000000024</v>
      </c>
      <c r="F54" s="3">
        <f t="shared" si="1"/>
        <v>0.15853537720364039</v>
      </c>
      <c r="G54" s="4">
        <f t="shared" si="2"/>
        <v>641.46462279635966</v>
      </c>
    </row>
    <row r="55" spans="4:7" x14ac:dyDescent="0.2">
      <c r="D55" s="3">
        <f t="shared" si="0"/>
        <v>0.48145979621309365</v>
      </c>
      <c r="E55">
        <v>0.53000000000000025</v>
      </c>
      <c r="F55" s="3">
        <f t="shared" si="1"/>
        <v>0.16048659873769791</v>
      </c>
      <c r="G55" s="4">
        <f t="shared" si="2"/>
        <v>639.51340126230207</v>
      </c>
    </row>
    <row r="56" spans="4:7" x14ac:dyDescent="0.2">
      <c r="D56" s="3">
        <f t="shared" si="0"/>
        <v>0.48748186125906434</v>
      </c>
      <c r="E56">
        <v>0.54000000000000026</v>
      </c>
      <c r="F56" s="3">
        <f t="shared" si="1"/>
        <v>0.16249395375302148</v>
      </c>
      <c r="G56" s="4">
        <f t="shared" si="2"/>
        <v>637.50604624697849</v>
      </c>
    </row>
    <row r="57" spans="4:7" x14ac:dyDescent="0.2">
      <c r="D57" s="3">
        <f t="shared" si="0"/>
        <v>0.49368003499215352</v>
      </c>
      <c r="E57">
        <v>0.55000000000000027</v>
      </c>
      <c r="F57" s="3">
        <f t="shared" si="1"/>
        <v>0.16456001166405118</v>
      </c>
      <c r="G57" s="4">
        <f t="shared" si="2"/>
        <v>635.43998833594878</v>
      </c>
    </row>
    <row r="58" spans="4:7" x14ac:dyDescent="0.2">
      <c r="D58" s="3">
        <f t="shared" si="0"/>
        <v>0.50006251397295487</v>
      </c>
      <c r="E58">
        <v>0.56000000000000028</v>
      </c>
      <c r="F58" s="3">
        <f t="shared" si="1"/>
        <v>0.16668750465765164</v>
      </c>
      <c r="G58" s="4">
        <f t="shared" si="2"/>
        <v>633.31249534234837</v>
      </c>
    </row>
    <row r="59" spans="4:7" x14ac:dyDescent="0.2">
      <c r="D59" s="3">
        <f t="shared" si="0"/>
        <v>0.50663802289079385</v>
      </c>
      <c r="E59">
        <v>0.57000000000000028</v>
      </c>
      <c r="F59" s="3">
        <f t="shared" si="1"/>
        <v>0.16887934096359797</v>
      </c>
      <c r="G59" s="4">
        <f t="shared" si="2"/>
        <v>631.120659036402</v>
      </c>
    </row>
    <row r="60" spans="4:7" x14ac:dyDescent="0.2">
      <c r="D60" s="3">
        <f t="shared" si="0"/>
        <v>0.51341585836979775</v>
      </c>
      <c r="E60">
        <v>0.58000000000000029</v>
      </c>
      <c r="F60" s="3">
        <f t="shared" si="1"/>
        <v>0.17113861945659928</v>
      </c>
      <c r="G60" s="4">
        <f t="shared" si="2"/>
        <v>628.86138054340074</v>
      </c>
    </row>
    <row r="61" spans="4:7" x14ac:dyDescent="0.2">
      <c r="D61" s="3">
        <f t="shared" si="0"/>
        <v>0.52040593724818895</v>
      </c>
      <c r="E61">
        <v>0.5900000000000003</v>
      </c>
      <c r="F61" s="3">
        <f t="shared" si="1"/>
        <v>0.17346864574939633</v>
      </c>
      <c r="G61" s="4">
        <f t="shared" si="2"/>
        <v>626.53135425060373</v>
      </c>
    </row>
    <row r="62" spans="4:7" x14ac:dyDescent="0.2">
      <c r="D62" s="3">
        <f t="shared" si="0"/>
        <v>0.52761884987641694</v>
      </c>
      <c r="E62">
        <v>0.60000000000000031</v>
      </c>
      <c r="F62" s="3">
        <f t="shared" si="1"/>
        <v>0.17587294995880567</v>
      </c>
      <c r="G62" s="4">
        <f t="shared" si="2"/>
        <v>624.12705004119437</v>
      </c>
    </row>
    <row r="63" spans="4:7" x14ac:dyDescent="0.2">
      <c r="D63" s="3">
        <f t="shared" si="0"/>
        <v>0.53506591905753087</v>
      </c>
      <c r="E63">
        <v>0.61000000000000032</v>
      </c>
      <c r="F63" s="3">
        <f t="shared" si="1"/>
        <v>0.17835530635251032</v>
      </c>
      <c r="G63" s="4">
        <f t="shared" si="2"/>
        <v>621.6446936474897</v>
      </c>
    </row>
    <row r="64" spans="4:7" x14ac:dyDescent="0.2">
      <c r="D64" s="3">
        <f t="shared" si="0"/>
        <v>0.54275926534372498</v>
      </c>
      <c r="E64">
        <v>0.62000000000000033</v>
      </c>
      <c r="F64" s="3">
        <f t="shared" si="1"/>
        <v>0.180919755114575</v>
      </c>
      <c r="G64" s="4">
        <f t="shared" si="2"/>
        <v>619.08024488542492</v>
      </c>
    </row>
    <row r="65" spans="4:7" x14ac:dyDescent="0.2">
      <c r="D65" s="3">
        <f t="shared" si="0"/>
        <v>0.55071187950864986</v>
      </c>
      <c r="E65">
        <v>0.63000000000000034</v>
      </c>
      <c r="F65" s="3">
        <f t="shared" si="1"/>
        <v>0.18357062650288331</v>
      </c>
      <c r="G65" s="4">
        <f t="shared" si="2"/>
        <v>616.42937349711667</v>
      </c>
    </row>
    <row r="66" spans="4:7" x14ac:dyDescent="0.2">
      <c r="D66" s="3">
        <f t="shared" si="0"/>
        <v>0.55893770313873314</v>
      </c>
      <c r="E66">
        <v>0.64000000000000035</v>
      </c>
      <c r="F66" s="3">
        <f t="shared" si="1"/>
        <v>0.18631256771291108</v>
      </c>
      <c r="G66" s="4">
        <f t="shared" si="2"/>
        <v>613.687432287089</v>
      </c>
    </row>
    <row r="67" spans="4:7" x14ac:dyDescent="0.2">
      <c r="D67" s="3">
        <f t="shared" ref="D67:D101" si="3">IF(B$5*(1-E67*(1-2*B$13*B$7))^((B$7-1)/(1-2*B$13*B$7))&lt; B$4, B$5*(1-E67*(1-2*B$13*B$7))^((B$7-1)/(1-2*B$13*B$7)), B$4)</f>
        <v>0.56745171843187359</v>
      </c>
      <c r="E67">
        <v>0.65000000000000036</v>
      </c>
      <c r="F67" s="3">
        <f t="shared" ref="F67:F101" si="4">B$7*D67</f>
        <v>0.18915057281062456</v>
      </c>
      <c r="G67" s="4">
        <f t="shared" ref="G67:G101" si="5">B$1+D67*B$8</f>
        <v>610.84942718937543</v>
      </c>
    </row>
    <row r="68" spans="4:7" x14ac:dyDescent="0.2">
      <c r="D68" s="3">
        <f t="shared" si="3"/>
        <v>0.57627004846271013</v>
      </c>
      <c r="E68">
        <v>0.66000000000000036</v>
      </c>
      <c r="F68" s="3">
        <f t="shared" si="4"/>
        <v>0.19209001615423674</v>
      </c>
      <c r="G68" s="4">
        <f t="shared" si="5"/>
        <v>607.90998384576324</v>
      </c>
    </row>
    <row r="69" spans="4:7" x14ac:dyDescent="0.2">
      <c r="D69" s="3">
        <f t="shared" si="3"/>
        <v>0.58541006937538997</v>
      </c>
      <c r="E69">
        <v>0.67000000000000037</v>
      </c>
      <c r="F69" s="3">
        <f t="shared" si="4"/>
        <v>0.19513668979179669</v>
      </c>
      <c r="G69" s="4">
        <f t="shared" si="5"/>
        <v>604.8633102082033</v>
      </c>
    </row>
    <row r="70" spans="4:7" x14ac:dyDescent="0.2">
      <c r="D70" s="3">
        <f t="shared" si="3"/>
        <v>0.59489053620373111</v>
      </c>
      <c r="E70">
        <v>0.68000000000000038</v>
      </c>
      <c r="F70" s="3">
        <f t="shared" si="4"/>
        <v>0.19829684540124373</v>
      </c>
      <c r="G70" s="4">
        <f t="shared" si="5"/>
        <v>601.70315459875633</v>
      </c>
    </row>
    <row r="71" spans="4:7" x14ac:dyDescent="0.2">
      <c r="D71" s="3">
        <f t="shared" si="3"/>
        <v>0.6</v>
      </c>
      <c r="E71">
        <v>0.69000000000000039</v>
      </c>
      <c r="F71" s="3">
        <f t="shared" si="4"/>
        <v>0.2</v>
      </c>
      <c r="G71" s="4">
        <f t="shared" si="5"/>
        <v>600</v>
      </c>
    </row>
    <row r="72" spans="4:7" x14ac:dyDescent="0.2">
      <c r="D72" s="3">
        <f t="shared" si="3"/>
        <v>0.6</v>
      </c>
      <c r="E72">
        <v>0.7000000000000004</v>
      </c>
      <c r="F72" s="3">
        <f t="shared" si="4"/>
        <v>0.2</v>
      </c>
      <c r="G72" s="4">
        <f t="shared" si="5"/>
        <v>600</v>
      </c>
    </row>
    <row r="73" spans="4:7" x14ac:dyDescent="0.2">
      <c r="D73" s="3">
        <f t="shared" si="3"/>
        <v>0.6</v>
      </c>
      <c r="E73">
        <v>0.71000000000000041</v>
      </c>
      <c r="F73" s="3">
        <f t="shared" si="4"/>
        <v>0.2</v>
      </c>
      <c r="G73" s="4">
        <f t="shared" si="5"/>
        <v>600</v>
      </c>
    </row>
    <row r="74" spans="4:7" x14ac:dyDescent="0.2">
      <c r="D74" s="3">
        <f t="shared" si="3"/>
        <v>0.6</v>
      </c>
      <c r="E74">
        <v>0.72000000000000042</v>
      </c>
      <c r="F74" s="3">
        <f t="shared" si="4"/>
        <v>0.2</v>
      </c>
      <c r="G74" s="4">
        <f t="shared" si="5"/>
        <v>600</v>
      </c>
    </row>
    <row r="75" spans="4:7" x14ac:dyDescent="0.2">
      <c r="D75" s="3">
        <f t="shared" si="3"/>
        <v>0.6</v>
      </c>
      <c r="E75">
        <v>0.73000000000000043</v>
      </c>
      <c r="F75" s="3">
        <f t="shared" si="4"/>
        <v>0.2</v>
      </c>
      <c r="G75" s="4">
        <f t="shared" si="5"/>
        <v>600</v>
      </c>
    </row>
    <row r="76" spans="4:7" x14ac:dyDescent="0.2">
      <c r="D76" s="3">
        <f t="shared" si="3"/>
        <v>0.6</v>
      </c>
      <c r="E76">
        <v>0.74000000000000044</v>
      </c>
      <c r="F76" s="3">
        <f t="shared" si="4"/>
        <v>0.2</v>
      </c>
      <c r="G76" s="4">
        <f t="shared" si="5"/>
        <v>600</v>
      </c>
    </row>
    <row r="77" spans="4:7" x14ac:dyDescent="0.2">
      <c r="D77" s="3">
        <f t="shared" si="3"/>
        <v>0.6</v>
      </c>
      <c r="E77">
        <v>0.75000000000000044</v>
      </c>
      <c r="F77" s="3">
        <f t="shared" si="4"/>
        <v>0.2</v>
      </c>
      <c r="G77" s="4">
        <f t="shared" si="5"/>
        <v>600</v>
      </c>
    </row>
    <row r="78" spans="4:7" x14ac:dyDescent="0.2">
      <c r="D78" s="3">
        <f t="shared" si="3"/>
        <v>0.6</v>
      </c>
      <c r="E78">
        <v>0.76000000000000045</v>
      </c>
      <c r="F78" s="3">
        <f t="shared" si="4"/>
        <v>0.2</v>
      </c>
      <c r="G78" s="4">
        <f t="shared" si="5"/>
        <v>600</v>
      </c>
    </row>
    <row r="79" spans="4:7" x14ac:dyDescent="0.2">
      <c r="D79" s="3">
        <f t="shared" si="3"/>
        <v>0.6</v>
      </c>
      <c r="E79">
        <v>0.77000000000000046</v>
      </c>
      <c r="F79" s="3">
        <f t="shared" si="4"/>
        <v>0.2</v>
      </c>
      <c r="G79" s="4">
        <f t="shared" si="5"/>
        <v>600</v>
      </c>
    </row>
    <row r="80" spans="4:7" x14ac:dyDescent="0.2">
      <c r="D80" s="3">
        <f t="shared" si="3"/>
        <v>0.6</v>
      </c>
      <c r="E80">
        <v>0.78000000000000047</v>
      </c>
      <c r="F80" s="3">
        <f t="shared" si="4"/>
        <v>0.2</v>
      </c>
      <c r="G80" s="4">
        <f t="shared" si="5"/>
        <v>600</v>
      </c>
    </row>
    <row r="81" spans="4:7" x14ac:dyDescent="0.2">
      <c r="D81" s="3">
        <f t="shared" si="3"/>
        <v>0.6</v>
      </c>
      <c r="E81">
        <v>0.79000000000000048</v>
      </c>
      <c r="F81" s="3">
        <f t="shared" si="4"/>
        <v>0.2</v>
      </c>
      <c r="G81" s="4">
        <f t="shared" si="5"/>
        <v>600</v>
      </c>
    </row>
    <row r="82" spans="4:7" x14ac:dyDescent="0.2">
      <c r="D82" s="3">
        <f t="shared" si="3"/>
        <v>0.6</v>
      </c>
      <c r="E82">
        <v>0.80000000000000049</v>
      </c>
      <c r="F82" s="3">
        <f t="shared" si="4"/>
        <v>0.2</v>
      </c>
      <c r="G82" s="4">
        <f t="shared" si="5"/>
        <v>600</v>
      </c>
    </row>
    <row r="83" spans="4:7" x14ac:dyDescent="0.2">
      <c r="D83" s="3">
        <f t="shared" si="3"/>
        <v>0.6</v>
      </c>
      <c r="E83">
        <v>0.8100000000000005</v>
      </c>
      <c r="F83" s="3">
        <f t="shared" si="4"/>
        <v>0.2</v>
      </c>
      <c r="G83" s="4">
        <f t="shared" si="5"/>
        <v>600</v>
      </c>
    </row>
    <row r="84" spans="4:7" x14ac:dyDescent="0.2">
      <c r="D84" s="3">
        <f t="shared" si="3"/>
        <v>0.6</v>
      </c>
      <c r="E84">
        <v>0.82000000000000051</v>
      </c>
      <c r="F84" s="3">
        <f t="shared" si="4"/>
        <v>0.2</v>
      </c>
      <c r="G84" s="4">
        <f t="shared" si="5"/>
        <v>600</v>
      </c>
    </row>
    <row r="85" spans="4:7" x14ac:dyDescent="0.2">
      <c r="D85" s="3">
        <f t="shared" si="3"/>
        <v>0.6</v>
      </c>
      <c r="E85">
        <v>0.83000000000000052</v>
      </c>
      <c r="F85" s="3">
        <f t="shared" si="4"/>
        <v>0.2</v>
      </c>
      <c r="G85" s="4">
        <f t="shared" si="5"/>
        <v>600</v>
      </c>
    </row>
    <row r="86" spans="4:7" x14ac:dyDescent="0.2">
      <c r="D86" s="3">
        <f t="shared" si="3"/>
        <v>0.6</v>
      </c>
      <c r="E86">
        <v>0.84000000000000052</v>
      </c>
      <c r="F86" s="3">
        <f t="shared" si="4"/>
        <v>0.2</v>
      </c>
      <c r="G86" s="4">
        <f t="shared" si="5"/>
        <v>600</v>
      </c>
    </row>
    <row r="87" spans="4:7" x14ac:dyDescent="0.2">
      <c r="D87" s="3">
        <f t="shared" si="3"/>
        <v>0.6</v>
      </c>
      <c r="E87">
        <v>0.85000000000000053</v>
      </c>
      <c r="F87" s="3">
        <f t="shared" si="4"/>
        <v>0.2</v>
      </c>
      <c r="G87" s="4">
        <f t="shared" si="5"/>
        <v>600</v>
      </c>
    </row>
    <row r="88" spans="4:7" x14ac:dyDescent="0.2">
      <c r="D88" s="3">
        <f t="shared" si="3"/>
        <v>0.6</v>
      </c>
      <c r="E88">
        <v>0.86000000000000054</v>
      </c>
      <c r="F88" s="3">
        <f t="shared" si="4"/>
        <v>0.2</v>
      </c>
      <c r="G88" s="4">
        <f t="shared" si="5"/>
        <v>600</v>
      </c>
    </row>
    <row r="89" spans="4:7" x14ac:dyDescent="0.2">
      <c r="D89" s="3">
        <f t="shared" si="3"/>
        <v>0.6</v>
      </c>
      <c r="E89">
        <v>0.87000000000000055</v>
      </c>
      <c r="F89" s="3">
        <f t="shared" si="4"/>
        <v>0.2</v>
      </c>
      <c r="G89" s="4">
        <f t="shared" si="5"/>
        <v>600</v>
      </c>
    </row>
    <row r="90" spans="4:7" x14ac:dyDescent="0.2">
      <c r="D90" s="3">
        <f t="shared" si="3"/>
        <v>0.6</v>
      </c>
      <c r="E90">
        <v>0.88000000000000056</v>
      </c>
      <c r="F90" s="3">
        <f t="shared" si="4"/>
        <v>0.2</v>
      </c>
      <c r="G90" s="4">
        <f t="shared" si="5"/>
        <v>600</v>
      </c>
    </row>
    <row r="91" spans="4:7" x14ac:dyDescent="0.2">
      <c r="D91" s="3">
        <f t="shared" si="3"/>
        <v>0.6</v>
      </c>
      <c r="E91">
        <v>0.89000000000000057</v>
      </c>
      <c r="F91" s="3">
        <f t="shared" si="4"/>
        <v>0.2</v>
      </c>
      <c r="G91" s="4">
        <f t="shared" si="5"/>
        <v>600</v>
      </c>
    </row>
    <row r="92" spans="4:7" x14ac:dyDescent="0.2">
      <c r="D92" s="3">
        <f t="shared" si="3"/>
        <v>0.6</v>
      </c>
      <c r="E92">
        <v>0.90000000000000058</v>
      </c>
      <c r="F92" s="3">
        <f t="shared" si="4"/>
        <v>0.2</v>
      </c>
      <c r="G92" s="4">
        <f t="shared" si="5"/>
        <v>600</v>
      </c>
    </row>
    <row r="93" spans="4:7" x14ac:dyDescent="0.2">
      <c r="D93" s="3">
        <f t="shared" si="3"/>
        <v>0.6</v>
      </c>
      <c r="E93">
        <v>0.91000000000000059</v>
      </c>
      <c r="F93" s="3">
        <f t="shared" si="4"/>
        <v>0.2</v>
      </c>
      <c r="G93" s="4">
        <f t="shared" si="5"/>
        <v>600</v>
      </c>
    </row>
    <row r="94" spans="4:7" x14ac:dyDescent="0.2">
      <c r="D94" s="3">
        <f t="shared" si="3"/>
        <v>0.6</v>
      </c>
      <c r="E94">
        <v>0.9200000000000006</v>
      </c>
      <c r="F94" s="3">
        <f t="shared" si="4"/>
        <v>0.2</v>
      </c>
      <c r="G94" s="4">
        <f t="shared" si="5"/>
        <v>600</v>
      </c>
    </row>
    <row r="95" spans="4:7" x14ac:dyDescent="0.2">
      <c r="D95" s="3">
        <f t="shared" si="3"/>
        <v>0.6</v>
      </c>
      <c r="E95">
        <v>0.9300000000000006</v>
      </c>
      <c r="F95" s="3">
        <f t="shared" si="4"/>
        <v>0.2</v>
      </c>
      <c r="G95" s="4">
        <f t="shared" si="5"/>
        <v>600</v>
      </c>
    </row>
    <row r="96" spans="4:7" x14ac:dyDescent="0.2">
      <c r="D96" s="3">
        <f t="shared" si="3"/>
        <v>0.6</v>
      </c>
      <c r="E96">
        <v>0.94000000000000061</v>
      </c>
      <c r="F96" s="3">
        <f t="shared" si="4"/>
        <v>0.2</v>
      </c>
      <c r="G96" s="4">
        <f t="shared" si="5"/>
        <v>600</v>
      </c>
    </row>
    <row r="97" spans="4:7" x14ac:dyDescent="0.2">
      <c r="D97" s="3">
        <f t="shared" si="3"/>
        <v>0.6</v>
      </c>
      <c r="E97">
        <v>0.95000000000000062</v>
      </c>
      <c r="F97" s="3">
        <f t="shared" si="4"/>
        <v>0.2</v>
      </c>
      <c r="G97" s="4">
        <f t="shared" si="5"/>
        <v>600</v>
      </c>
    </row>
    <row r="98" spans="4:7" x14ac:dyDescent="0.2">
      <c r="D98" s="3">
        <f t="shared" si="3"/>
        <v>0.6</v>
      </c>
      <c r="E98">
        <v>0.96000000000000063</v>
      </c>
      <c r="F98" s="3">
        <f t="shared" si="4"/>
        <v>0.2</v>
      </c>
      <c r="G98" s="4">
        <f t="shared" si="5"/>
        <v>600</v>
      </c>
    </row>
    <row r="99" spans="4:7" x14ac:dyDescent="0.2">
      <c r="D99" s="3">
        <f t="shared" si="3"/>
        <v>0.6</v>
      </c>
      <c r="E99">
        <v>0.97000000000000064</v>
      </c>
      <c r="F99" s="3">
        <f t="shared" si="4"/>
        <v>0.2</v>
      </c>
      <c r="G99" s="4">
        <f t="shared" si="5"/>
        <v>600</v>
      </c>
    </row>
    <row r="100" spans="4:7" x14ac:dyDescent="0.2">
      <c r="D100" s="3">
        <f t="shared" si="3"/>
        <v>0.6</v>
      </c>
      <c r="E100">
        <v>0.98000000000000065</v>
      </c>
      <c r="F100" s="3">
        <f t="shared" si="4"/>
        <v>0.2</v>
      </c>
      <c r="G100" s="4">
        <f t="shared" si="5"/>
        <v>600</v>
      </c>
    </row>
    <row r="101" spans="4:7" x14ac:dyDescent="0.2">
      <c r="D101" s="3">
        <f t="shared" si="3"/>
        <v>0.6</v>
      </c>
      <c r="E101">
        <v>0.99000000000000066</v>
      </c>
      <c r="F101" s="3">
        <f t="shared" si="4"/>
        <v>0.2</v>
      </c>
      <c r="G101" s="4">
        <f t="shared" si="5"/>
        <v>600</v>
      </c>
    </row>
    <row r="102" spans="4:7" x14ac:dyDescent="0.2">
      <c r="D102" s="4"/>
      <c r="E102">
        <v>1.0000000000000007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IO</vt:lpstr>
      <vt:lpstr>likevektskrystalisasjon</vt:lpstr>
      <vt:lpstr>ingen fast fase diffusjon</vt:lpstr>
      <vt:lpstr>begrenset fast fase diffusjon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2020-01-17T13:37:25Z</dcterms:created>
  <dcterms:modified xsi:type="dcterms:W3CDTF">2020-01-23T18:26:40Z</dcterms:modified>
</cp:coreProperties>
</file>